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jvogt/Documents/Teaching/SDSU/ACCTG 325/Solutions/"/>
    </mc:Choice>
  </mc:AlternateContent>
  <xr:revisionPtr revIDLastSave="0" documentId="8_{318E472C-0808-4143-8CD9-63AB9E45A71A}" xr6:coauthVersionLast="43" xr6:coauthVersionMax="43" xr10:uidLastSave="{00000000-0000-0000-0000-000000000000}"/>
  <bookViews>
    <workbookView xWindow="5820" yWindow="460" windowWidth="19420" windowHeight="11020" tabRatio="691" activeTab="4" xr2:uid="{00000000-000D-0000-FFFF-FFFF00000000}"/>
  </bookViews>
  <sheets>
    <sheet name="Case Exhibit 1" sheetId="1" r:id="rId1"/>
    <sheet name="Case Exhibit 3" sheetId="3" r:id="rId2"/>
    <sheet name="Exhibit TN1" sheetId="4" r:id="rId3"/>
    <sheet name="Solution 2a-b" sheetId="2" r:id="rId4"/>
    <sheet name="Solution 2c" sheetId="6" r:id="rId5"/>
    <sheet name="Solution 2d" sheetId="7" r:id="rId6"/>
    <sheet name="Solution 2e" sheetId="8" r:id="rId7"/>
    <sheet name="Solutions 2f" sheetId="11" r:id="rId8"/>
    <sheet name="Solutions 3a-3c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2" l="1"/>
  <c r="B46" i="2"/>
  <c r="B5" i="3"/>
  <c r="B24" i="9"/>
  <c r="B79" i="9"/>
  <c r="B28" i="2"/>
  <c r="B33" i="2"/>
  <c r="B68" i="2"/>
  <c r="B50" i="2"/>
  <c r="B51" i="2"/>
  <c r="A3" i="2"/>
  <c r="A18" i="2"/>
  <c r="C23" i="2"/>
  <c r="A23" i="2"/>
  <c r="A24" i="2"/>
  <c r="A22" i="2"/>
  <c r="A21" i="2"/>
  <c r="A20" i="2"/>
  <c r="A19" i="2"/>
  <c r="C15" i="2"/>
  <c r="A15" i="2"/>
  <c r="C14" i="2"/>
  <c r="A14" i="2"/>
  <c r="C11" i="2"/>
  <c r="A11" i="2"/>
  <c r="E10" i="2"/>
  <c r="C10" i="2"/>
  <c r="A10" i="2"/>
  <c r="E9" i="2"/>
  <c r="C9" i="2"/>
  <c r="A9" i="2"/>
  <c r="A6" i="2"/>
  <c r="A5" i="2"/>
  <c r="B44" i="9"/>
  <c r="B72" i="9"/>
  <c r="B39" i="9"/>
  <c r="B50" i="9"/>
  <c r="B45" i="2"/>
  <c r="B61" i="2"/>
  <c r="B27" i="2"/>
  <c r="B32" i="2"/>
  <c r="B34" i="2"/>
  <c r="B29" i="2"/>
  <c r="B73" i="2"/>
  <c r="B38" i="2"/>
  <c r="B39" i="2"/>
  <c r="B52" i="9"/>
  <c r="B74" i="9"/>
  <c r="B81" i="9"/>
  <c r="B40" i="2"/>
  <c r="B74" i="2"/>
  <c r="B75" i="2"/>
  <c r="B76" i="2"/>
  <c r="B42" i="2"/>
  <c r="B63" i="2"/>
  <c r="B70" i="2"/>
  <c r="B77" i="2"/>
  <c r="B78" i="2"/>
  <c r="B79" i="2"/>
</calcChain>
</file>

<file path=xl/sharedStrings.xml><?xml version="1.0" encoding="utf-8"?>
<sst xmlns="http://schemas.openxmlformats.org/spreadsheetml/2006/main" count="253" uniqueCount="132">
  <si>
    <t>Hall rental per week, including practices and performance</t>
  </si>
  <si>
    <t>per hour</t>
  </si>
  <si>
    <t>hour per show*</t>
  </si>
  <si>
    <t>House management</t>
  </si>
  <si>
    <t>per show</t>
  </si>
  <si>
    <t>Facility fees</t>
  </si>
  <si>
    <t>per ticket</t>
  </si>
  <si>
    <t>Ticket convenience charges</t>
  </si>
  <si>
    <t>Estimated number of shows</t>
  </si>
  <si>
    <t>Price per ticket - adult</t>
  </si>
  <si>
    <t>including $5 in fees</t>
  </si>
  <si>
    <t>Price per ticket - student and senior</t>
  </si>
  <si>
    <t>Estimated percentage of adult ticket</t>
  </si>
  <si>
    <t>Estimated percentage of student and senior ticket</t>
  </si>
  <si>
    <t>Maximum capacity</t>
  </si>
  <si>
    <t>seats</t>
  </si>
  <si>
    <t>Average occupancy per show</t>
  </si>
  <si>
    <t>Color Scheme for Exhibit TN1</t>
  </si>
  <si>
    <t>Data Entry</t>
  </si>
  <si>
    <t>Calculations</t>
  </si>
  <si>
    <t xml:space="preserve">For cells in this color, calculate the answer based on information found in other colored cells.  </t>
  </si>
  <si>
    <t>Assumptions</t>
  </si>
  <si>
    <t>Ticket sales assumptions</t>
  </si>
  <si>
    <t>Variable costs assumptions</t>
  </si>
  <si>
    <t>Step costs assumptions</t>
  </si>
  <si>
    <t>Number of technical support hours per show</t>
  </si>
  <si>
    <t>Number of sound technician hours per show</t>
  </si>
  <si>
    <t>RECEIPTS</t>
  </si>
  <si>
    <t>Budget</t>
  </si>
  <si>
    <t>Actual</t>
  </si>
  <si>
    <t>EXPENDITURE</t>
  </si>
  <si>
    <t>Total Variable Costs</t>
  </si>
  <si>
    <t>TOTAL ESTIMATED TICKET RECEIPTS</t>
  </si>
  <si>
    <t>Total Contribution Margin</t>
  </si>
  <si>
    <t>Cash donation</t>
  </si>
  <si>
    <t>TOTAL BUDGETED RECEIPTS</t>
  </si>
  <si>
    <t>Fixed Costs:</t>
  </si>
  <si>
    <t>Rental for rehearsal</t>
  </si>
  <si>
    <t>Additional light and sound</t>
  </si>
  <si>
    <t>Brochures and printing</t>
  </si>
  <si>
    <t>Publcity for various ads, interviews, Facebook ads, etc.</t>
  </si>
  <si>
    <t>Food during performances and rehearsals</t>
  </si>
  <si>
    <t>Copyright payment</t>
  </si>
  <si>
    <t>Other</t>
  </si>
  <si>
    <t>Total step and fixed costs</t>
  </si>
  <si>
    <t>Operating Income Before Donations</t>
  </si>
  <si>
    <t>NET OPERATING INCOME ESTIMATED</t>
  </si>
  <si>
    <t>From Case Exhibit 1</t>
  </si>
  <si>
    <t>Fixed Costs assumptions</t>
  </si>
  <si>
    <t>From Case Exhibit 3</t>
  </si>
  <si>
    <t>Ticket sales - adult</t>
  </si>
  <si>
    <t>Ticket sales - student and senior</t>
  </si>
  <si>
    <t>Total number of tickets</t>
  </si>
  <si>
    <t>Receipts</t>
  </si>
  <si>
    <t>Ticket receipts - adult</t>
  </si>
  <si>
    <t>Ticket receipts - student and senior</t>
  </si>
  <si>
    <t>Total Receipts</t>
  </si>
  <si>
    <t>Expenditures</t>
  </si>
  <si>
    <t>Variable costs</t>
  </si>
  <si>
    <t>Contribution margin</t>
  </si>
  <si>
    <t>Total Receipts - Total Variable Costs</t>
  </si>
  <si>
    <t>Step costs</t>
  </si>
  <si>
    <t>Fixed costs</t>
  </si>
  <si>
    <t>From Case Descriptions</t>
  </si>
  <si>
    <t>Contribution Margin - Total Step and Fixed Costs</t>
  </si>
  <si>
    <t>Cash and in-kind donation</t>
  </si>
  <si>
    <t>cash donation</t>
  </si>
  <si>
    <t>Food in-kind donation</t>
  </si>
  <si>
    <t>Total donations</t>
  </si>
  <si>
    <t>Net operating income</t>
  </si>
  <si>
    <t>Calculate breakeven</t>
  </si>
  <si>
    <t>Average price per ticket</t>
  </si>
  <si>
    <t>Average variable cost per ticket</t>
  </si>
  <si>
    <t>Average contribution margin</t>
  </si>
  <si>
    <t>Hidden costs</t>
  </si>
  <si>
    <t>Transporting stage décor furniture</t>
  </si>
  <si>
    <t>Bookkeeping for production</t>
  </si>
  <si>
    <t>Marketing on social media service</t>
  </si>
  <si>
    <t>Rental cost of furniture</t>
  </si>
  <si>
    <t>Stage decoration service</t>
  </si>
  <si>
    <t>Hidden Costs</t>
  </si>
  <si>
    <t>Number of shows</t>
  </si>
  <si>
    <t>Calculate breakeven without donation</t>
  </si>
  <si>
    <t>Calculate breakeven with donation</t>
  </si>
  <si>
    <t>Contract costs with Black Box Theater</t>
  </si>
  <si>
    <t>Average occupancy per performance</t>
  </si>
  <si>
    <t>One-time ticket set-up fee</t>
  </si>
  <si>
    <t>Technical support and lighting (4-hour minimum)</t>
  </si>
  <si>
    <t>Sound techinician (4-hour minimum)</t>
  </si>
  <si>
    <t>Fee</t>
  </si>
  <si>
    <t>Hours per show</t>
  </si>
  <si>
    <t>*SETU would have to pay a minimum of 4 hours ($120) even if SETU does not use 4 hours of technical support and lighting.</t>
  </si>
  <si>
    <t>**SETU would have to pay minimum of 4 hours ($120) even if SETU does not use 4 hours of sound technician.</t>
  </si>
  <si>
    <t>Exhibit 1. Summary of the Contract With Mosesian Center for the Arts Black Box Theater</t>
  </si>
  <si>
    <t>Service</t>
  </si>
  <si>
    <t>Exhibit 3. Assumptions for Estimating Ticket Sales and Receipts</t>
  </si>
  <si>
    <t>For cells in this color, find the numerical information in the case and enter the correct number.</t>
  </si>
  <si>
    <t>Sound technician (4-hour minimum)</t>
  </si>
  <si>
    <t>Budgeted Statement Based on Four Shows</t>
  </si>
  <si>
    <t>SETU (Stage Ensemble Theater Unit, Inc.)</t>
  </si>
  <si>
    <t>Kamala at the Mosesian Center for the Arts Black Box Theater - March 31, April 1, and April 2, 2017</t>
  </si>
  <si>
    <t>Black Box Theater, including adults, students, and seniors</t>
  </si>
  <si>
    <t>In-kind food donation</t>
  </si>
  <si>
    <t>Cash and In-Kind Food Donations Total</t>
  </si>
  <si>
    <t>Step Costs: From Solution to Question 2b</t>
  </si>
  <si>
    <r>
      <t xml:space="preserve"> </t>
    </r>
    <r>
      <rPr>
        <b/>
        <i/>
        <sz val="11"/>
        <color theme="1"/>
        <rFont val="Calibri"/>
        <family val="2"/>
        <scheme val="minor"/>
      </rPr>
      <t xml:space="preserve">     Total Step Costs</t>
    </r>
  </si>
  <si>
    <t>Stage decoration and transportation of décor</t>
  </si>
  <si>
    <t>Make-up</t>
  </si>
  <si>
    <t>Appendix TN2. Solutions for Questions 2a and 2b</t>
  </si>
  <si>
    <t>Calculated based on information provided in Case Exhibits 1 and 3</t>
  </si>
  <si>
    <t>Operating income before donations + Total donations</t>
  </si>
  <si>
    <t>Average number of tickets needed to break even per show</t>
  </si>
  <si>
    <t>Number of tickets needed to break even</t>
  </si>
  <si>
    <t>Ticket receipts needed to break even</t>
  </si>
  <si>
    <t>Break-even occupancy</t>
  </si>
  <si>
    <t>*</t>
  </si>
  <si>
    <t>**</t>
  </si>
  <si>
    <t>Sound techinicial (4-hour minimum)</t>
  </si>
  <si>
    <t>From Case Exhibit 1 ($30 per hour × 1.5 hours per show × 4 shows)</t>
  </si>
  <si>
    <t>Appendix TN6. Solution to Question 3a</t>
  </si>
  <si>
    <t>Graphic design for Kamala poster</t>
  </si>
  <si>
    <t>Appendix TN7. Solution to Question 3b</t>
  </si>
  <si>
    <t xml:space="preserve">Total Hidden Costs </t>
  </si>
  <si>
    <t>Appendix TN8. Solution to Question 3c</t>
  </si>
  <si>
    <t>&lt;--3a solution</t>
  </si>
  <si>
    <t>hrs per show</t>
  </si>
  <si>
    <t>Get information from Case Exhibit 1 (use formulas, do not retype amounts)</t>
  </si>
  <si>
    <t>Get information from Case Exhibit 3 (use formulas, do not retype amounts)</t>
  </si>
  <si>
    <t>Use information on this sheet to prepare a formula to compute this amount</t>
  </si>
  <si>
    <t>Use the formula in the cell above to help you determine the formula for this cell</t>
  </si>
  <si>
    <t>Get information from the text of the case (you'll need to type these amounts)</t>
  </si>
  <si>
    <t>Enter your explanation for Question 2f here.  As you type the text lines will scroll upward.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</si>
</sst>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"/>
    <numFmt numFmtId="167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6" fontId="0" fillId="0" borderId="0" xfId="0" applyNumberFormat="1"/>
    <xf numFmtId="8" fontId="0" fillId="0" borderId="0" xfId="0" applyNumberFormat="1"/>
    <xf numFmtId="0" fontId="0" fillId="0" borderId="1" xfId="0" applyBorder="1"/>
    <xf numFmtId="9" fontId="0" fillId="0" borderId="0" xfId="3" applyFont="1"/>
    <xf numFmtId="5" fontId="0" fillId="0" borderId="0" xfId="2" applyNumberFormat="1" applyFont="1"/>
    <xf numFmtId="164" fontId="0" fillId="0" borderId="0" xfId="0" applyNumberFormat="1"/>
    <xf numFmtId="5" fontId="0" fillId="0" borderId="0" xfId="0" applyNumberFormat="1"/>
    <xf numFmtId="0" fontId="0" fillId="0" borderId="2" xfId="0" applyBorder="1"/>
    <xf numFmtId="6" fontId="0" fillId="0" borderId="2" xfId="0" applyNumberFormat="1" applyBorder="1"/>
    <xf numFmtId="9" fontId="0" fillId="0" borderId="2" xfId="0" applyNumberFormat="1" applyBorder="1"/>
    <xf numFmtId="0" fontId="3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9" fontId="0" fillId="0" borderId="9" xfId="0" applyNumberFormat="1" applyBorder="1"/>
    <xf numFmtId="0" fontId="0" fillId="0" borderId="9" xfId="0" applyBorder="1"/>
    <xf numFmtId="0" fontId="0" fillId="0" borderId="10" xfId="0" applyBorder="1"/>
    <xf numFmtId="165" fontId="0" fillId="0" borderId="0" xfId="1" applyNumberFormat="1" applyFont="1"/>
    <xf numFmtId="1" fontId="0" fillId="0" borderId="0" xfId="0" applyNumberFormat="1"/>
    <xf numFmtId="6" fontId="0" fillId="0" borderId="9" xfId="0" applyNumberFormat="1" applyBorder="1"/>
    <xf numFmtId="0" fontId="3" fillId="0" borderId="0" xfId="0" applyFont="1"/>
    <xf numFmtId="5" fontId="3" fillId="0" borderId="0" xfId="2" applyNumberFormat="1" applyFont="1"/>
    <xf numFmtId="0" fontId="0" fillId="0" borderId="11" xfId="0" applyBorder="1"/>
    <xf numFmtId="5" fontId="0" fillId="0" borderId="11" xfId="0" applyNumberFormat="1" applyBorder="1"/>
    <xf numFmtId="164" fontId="0" fillId="0" borderId="11" xfId="0" applyNumberFormat="1" applyBorder="1"/>
    <xf numFmtId="1" fontId="0" fillId="0" borderId="11" xfId="0" applyNumberFormat="1" applyBorder="1"/>
    <xf numFmtId="0" fontId="2" fillId="0" borderId="0" xfId="0" applyFont="1"/>
    <xf numFmtId="7" fontId="0" fillId="0" borderId="0" xfId="0" applyNumberFormat="1"/>
    <xf numFmtId="0" fontId="4" fillId="0" borderId="0" xfId="0" applyFont="1"/>
    <xf numFmtId="0" fontId="0" fillId="0" borderId="15" xfId="0" applyBorder="1"/>
    <xf numFmtId="165" fontId="0" fillId="0" borderId="11" xfId="1" applyNumberFormat="1" applyFont="1" applyBorder="1"/>
    <xf numFmtId="43" fontId="0" fillId="0" borderId="0" xfId="0" applyNumberFormat="1"/>
    <xf numFmtId="166" fontId="0" fillId="0" borderId="2" xfId="0" applyNumberForma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/>
    </xf>
    <xf numFmtId="42" fontId="0" fillId="0" borderId="0" xfId="0" applyNumberFormat="1"/>
    <xf numFmtId="164" fontId="0" fillId="0" borderId="0" xfId="2" applyNumberFormat="1" applyFont="1"/>
    <xf numFmtId="42" fontId="0" fillId="0" borderId="16" xfId="0" applyNumberFormat="1" applyBorder="1"/>
    <xf numFmtId="167" fontId="0" fillId="0" borderId="0" xfId="2" applyNumberFormat="1" applyFont="1"/>
    <xf numFmtId="44" fontId="0" fillId="0" borderId="0" xfId="2" applyFont="1"/>
    <xf numFmtId="42" fontId="0" fillId="0" borderId="0" xfId="2" applyNumberFormat="1" applyFont="1"/>
    <xf numFmtId="0" fontId="7" fillId="0" borderId="0" xfId="0" applyFont="1"/>
    <xf numFmtId="5" fontId="0" fillId="0" borderId="16" xfId="0" applyNumberFormat="1" applyBorder="1"/>
    <xf numFmtId="167" fontId="0" fillId="0" borderId="11" xfId="2" applyNumberFormat="1" applyFont="1" applyBorder="1" applyAlignment="1">
      <alignment horizontal="right"/>
    </xf>
    <xf numFmtId="42" fontId="2" fillId="0" borderId="17" xfId="0" applyNumberFormat="1" applyFont="1" applyBorder="1"/>
    <xf numFmtId="167" fontId="8" fillId="0" borderId="0" xfId="0" applyNumberFormat="1" applyFont="1" applyAlignment="1">
      <alignment horizontal="center"/>
    </xf>
    <xf numFmtId="164" fontId="2" fillId="0" borderId="0" xfId="0" applyNumberFormat="1" applyFont="1"/>
    <xf numFmtId="167" fontId="0" fillId="0" borderId="0" xfId="0" applyNumberFormat="1"/>
    <xf numFmtId="5" fontId="2" fillId="0" borderId="17" xfId="0" applyNumberFormat="1" applyFont="1" applyBorder="1"/>
    <xf numFmtId="0" fontId="0" fillId="0" borderId="4" xfId="0" applyBorder="1"/>
    <xf numFmtId="0" fontId="0" fillId="0" borderId="5" xfId="0" applyBorder="1"/>
    <xf numFmtId="167" fontId="0" fillId="0" borderId="0" xfId="2" applyNumberFormat="1" applyFont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6" fontId="0" fillId="2" borderId="0" xfId="0" applyNumberFormat="1" applyFill="1"/>
    <xf numFmtId="165" fontId="0" fillId="2" borderId="0" xfId="0" applyNumberFormat="1" applyFill="1"/>
    <xf numFmtId="41" fontId="0" fillId="2" borderId="0" xfId="0" applyNumberFormat="1" applyFill="1"/>
    <xf numFmtId="167" fontId="0" fillId="3" borderId="11" xfId="2" applyNumberFormat="1" applyFont="1" applyFill="1" applyBorder="1" applyAlignment="1">
      <alignment horizontal="right"/>
    </xf>
    <xf numFmtId="167" fontId="8" fillId="3" borderId="0" xfId="0" applyNumberFormat="1" applyFont="1" applyFill="1" applyAlignment="1">
      <alignment horizontal="center"/>
    </xf>
    <xf numFmtId="5" fontId="0" fillId="3" borderId="0" xfId="0" applyNumberFormat="1" applyFill="1"/>
    <xf numFmtId="5" fontId="0" fillId="3" borderId="16" xfId="0" applyNumberFormat="1" applyFill="1" applyBorder="1"/>
    <xf numFmtId="5" fontId="2" fillId="3" borderId="17" xfId="0" applyNumberFormat="1" applyFont="1" applyFill="1" applyBorder="1"/>
    <xf numFmtId="0" fontId="0" fillId="3" borderId="0" xfId="2" applyNumberFormat="1" applyFont="1" applyFill="1"/>
    <xf numFmtId="167" fontId="0" fillId="3" borderId="0" xfId="2" applyNumberFormat="1" applyFont="1" applyFill="1"/>
    <xf numFmtId="42" fontId="0" fillId="3" borderId="16" xfId="0" applyNumberFormat="1" applyFill="1" applyBorder="1"/>
    <xf numFmtId="167" fontId="0" fillId="3" borderId="0" xfId="0" applyNumberFormat="1" applyFill="1"/>
    <xf numFmtId="42" fontId="2" fillId="3" borderId="17" xfId="0" applyNumberFormat="1" applyFont="1" applyFill="1" applyBorder="1"/>
    <xf numFmtId="0" fontId="2" fillId="0" borderId="4" xfId="0" applyFont="1" applyBorder="1"/>
    <xf numFmtId="0" fontId="2" fillId="0" borderId="3" xfId="0" applyFont="1" applyBorder="1"/>
    <xf numFmtId="0" fontId="10" fillId="0" borderId="0" xfId="0" applyFont="1"/>
    <xf numFmtId="0" fontId="11" fillId="0" borderId="0" xfId="0" applyFont="1" applyAlignment="1">
      <alignment horizontal="left" vertical="center"/>
    </xf>
    <xf numFmtId="164" fontId="0" fillId="4" borderId="0" xfId="0" applyNumberFormat="1" applyFill="1"/>
    <xf numFmtId="0" fontId="0" fillId="4" borderId="0" xfId="0" applyFill="1"/>
    <xf numFmtId="165" fontId="0" fillId="5" borderId="0" xfId="1" applyNumberFormat="1" applyFont="1" applyFill="1"/>
    <xf numFmtId="5" fontId="0" fillId="5" borderId="0" xfId="2" applyNumberFormat="1" applyFont="1" applyFill="1"/>
    <xf numFmtId="9" fontId="0" fillId="5" borderId="0" xfId="3" applyFont="1" applyFill="1"/>
    <xf numFmtId="0" fontId="0" fillId="5" borderId="0" xfId="0" applyFill="1"/>
    <xf numFmtId="1" fontId="0" fillId="6" borderId="0" xfId="0" applyNumberFormat="1" applyFill="1"/>
    <xf numFmtId="0" fontId="0" fillId="6" borderId="0" xfId="0" applyFill="1"/>
    <xf numFmtId="1" fontId="0" fillId="6" borderId="11" xfId="0" applyNumberFormat="1" applyFill="1" applyBorder="1"/>
    <xf numFmtId="165" fontId="0" fillId="6" borderId="0" xfId="1" applyNumberFormat="1" applyFont="1" applyFill="1"/>
    <xf numFmtId="165" fontId="0" fillId="6" borderId="11" xfId="1" applyNumberFormat="1" applyFont="1" applyFill="1" applyBorder="1"/>
    <xf numFmtId="0" fontId="0" fillId="7" borderId="0" xfId="0" applyFill="1"/>
    <xf numFmtId="164" fontId="0" fillId="6" borderId="0" xfId="0" applyNumberFormat="1" applyFill="1"/>
    <xf numFmtId="0" fontId="0" fillId="8" borderId="0" xfId="0" applyFill="1"/>
    <xf numFmtId="0" fontId="0" fillId="8" borderId="11" xfId="0" applyFill="1" applyBorder="1"/>
    <xf numFmtId="5" fontId="0" fillId="8" borderId="0" xfId="0" applyNumberFormat="1" applyFill="1"/>
    <xf numFmtId="5" fontId="0" fillId="8" borderId="11" xfId="0" applyNumberFormat="1" applyFill="1" applyBorder="1"/>
    <xf numFmtId="7" fontId="0" fillId="6" borderId="0" xfId="0" applyNumberFormat="1" applyFill="1"/>
    <xf numFmtId="5" fontId="0" fillId="6" borderId="0" xfId="0" applyNumberFormat="1" applyFill="1"/>
    <xf numFmtId="43" fontId="0" fillId="6" borderId="0" xfId="0" applyNumberFormat="1" applyFill="1"/>
    <xf numFmtId="9" fontId="0" fillId="6" borderId="0" xfId="3" applyFont="1" applyFill="1"/>
    <xf numFmtId="165" fontId="0" fillId="9" borderId="0" xfId="1" applyNumberFormat="1" applyFont="1" applyFill="1"/>
    <xf numFmtId="164" fontId="0" fillId="8" borderId="0" xfId="0" applyNumberFormat="1" applyFill="1"/>
    <xf numFmtId="164" fontId="0" fillId="8" borderId="11" xfId="0" applyNumberFormat="1" applyFill="1" applyBorder="1"/>
    <xf numFmtId="164" fontId="0" fillId="6" borderId="11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workbookViewId="0">
      <selection activeCell="D8" sqref="D8"/>
    </sheetView>
  </sheetViews>
  <sheetFormatPr baseColWidth="10" defaultColWidth="8.83203125" defaultRowHeight="15" x14ac:dyDescent="0.2"/>
  <cols>
    <col min="1" max="1" width="71.1640625" customWidth="1"/>
    <col min="3" max="3" width="14.1640625" bestFit="1" customWidth="1"/>
    <col min="4" max="4" width="13.83203125" bestFit="1" customWidth="1"/>
    <col min="5" max="5" width="22.83203125" customWidth="1"/>
    <col min="6" max="6" width="1.83203125" bestFit="1" customWidth="1"/>
  </cols>
  <sheetData>
    <row r="1" spans="1:8" x14ac:dyDescent="0.2">
      <c r="A1" s="102" t="s">
        <v>93</v>
      </c>
      <c r="B1" s="102"/>
      <c r="C1" s="102"/>
      <c r="D1" s="102"/>
      <c r="E1" s="102"/>
    </row>
    <row r="2" spans="1:8" ht="16" thickBot="1" x14ac:dyDescent="0.25">
      <c r="A2" s="102"/>
      <c r="B2" s="102"/>
      <c r="C2" s="102"/>
      <c r="D2" s="102"/>
      <c r="E2" s="102"/>
      <c r="F2" s="27"/>
      <c r="G2" s="27"/>
      <c r="H2" s="27"/>
    </row>
    <row r="3" spans="1:8" x14ac:dyDescent="0.2">
      <c r="A3" s="74" t="s">
        <v>94</v>
      </c>
      <c r="B3" s="73" t="s">
        <v>89</v>
      </c>
      <c r="C3" s="51"/>
      <c r="D3" s="73" t="s">
        <v>90</v>
      </c>
      <c r="E3" s="52"/>
    </row>
    <row r="4" spans="1:8" x14ac:dyDescent="0.2">
      <c r="A4" s="13" t="s">
        <v>0</v>
      </c>
      <c r="B4" s="9">
        <v>1000</v>
      </c>
      <c r="C4" s="8"/>
      <c r="D4" s="8"/>
      <c r="E4" s="12"/>
    </row>
    <row r="5" spans="1:8" x14ac:dyDescent="0.2">
      <c r="A5" s="13" t="s">
        <v>86</v>
      </c>
      <c r="B5" s="9">
        <v>30</v>
      </c>
      <c r="C5" s="9"/>
      <c r="D5" s="8"/>
      <c r="E5" s="12"/>
    </row>
    <row r="6" spans="1:8" x14ac:dyDescent="0.2">
      <c r="A6" s="13" t="s">
        <v>87</v>
      </c>
      <c r="B6" s="9">
        <v>30</v>
      </c>
      <c r="C6" s="8" t="s">
        <v>1</v>
      </c>
      <c r="D6" s="33">
        <v>1.5</v>
      </c>
      <c r="E6" s="12" t="s">
        <v>115</v>
      </c>
      <c r="H6" s="1"/>
    </row>
    <row r="7" spans="1:8" x14ac:dyDescent="0.2">
      <c r="A7" s="13" t="s">
        <v>88</v>
      </c>
      <c r="B7" s="9">
        <v>30</v>
      </c>
      <c r="C7" s="8" t="s">
        <v>1</v>
      </c>
      <c r="D7" s="8">
        <v>1.5</v>
      </c>
      <c r="E7" s="12" t="s">
        <v>116</v>
      </c>
      <c r="H7" s="1"/>
    </row>
    <row r="8" spans="1:8" x14ac:dyDescent="0.2">
      <c r="A8" s="13" t="s">
        <v>3</v>
      </c>
      <c r="B8" s="9">
        <v>60</v>
      </c>
      <c r="C8" s="8" t="s">
        <v>4</v>
      </c>
      <c r="D8" s="8"/>
      <c r="E8" s="12"/>
      <c r="H8" s="1"/>
    </row>
    <row r="9" spans="1:8" x14ac:dyDescent="0.2">
      <c r="A9" s="13" t="s">
        <v>5</v>
      </c>
      <c r="B9" s="9">
        <v>2</v>
      </c>
      <c r="C9" s="8" t="s">
        <v>6</v>
      </c>
      <c r="D9" s="8"/>
      <c r="E9" s="12"/>
    </row>
    <row r="10" spans="1:8" ht="16" thickBot="1" x14ac:dyDescent="0.25">
      <c r="A10" s="14" t="s">
        <v>7</v>
      </c>
      <c r="B10" s="20">
        <v>3</v>
      </c>
      <c r="C10" s="16" t="s">
        <v>6</v>
      </c>
      <c r="D10" s="16"/>
      <c r="E10" s="17"/>
    </row>
    <row r="11" spans="1:8" ht="30.75" customHeight="1" x14ac:dyDescent="0.2">
      <c r="A11" s="103" t="s">
        <v>91</v>
      </c>
      <c r="B11" s="103"/>
      <c r="C11" s="103"/>
      <c r="D11" s="103"/>
      <c r="E11" s="103"/>
    </row>
    <row r="12" spans="1:8" x14ac:dyDescent="0.2">
      <c r="A12" t="s">
        <v>92</v>
      </c>
    </row>
    <row r="22" spans="2:5" x14ac:dyDescent="0.2">
      <c r="B22" s="2"/>
    </row>
    <row r="26" spans="2:5" x14ac:dyDescent="0.2">
      <c r="B26" s="2"/>
    </row>
    <row r="27" spans="2:5" x14ac:dyDescent="0.2">
      <c r="B27" s="2"/>
    </row>
    <row r="28" spans="2:5" x14ac:dyDescent="0.2">
      <c r="B28" s="2"/>
    </row>
    <row r="31" spans="2:5" x14ac:dyDescent="0.2">
      <c r="B31" s="1"/>
      <c r="D31" s="1"/>
      <c r="E31" s="1"/>
    </row>
    <row r="33" spans="2:5" x14ac:dyDescent="0.2">
      <c r="B33" s="2"/>
      <c r="E33" s="1"/>
    </row>
    <row r="34" spans="2:5" x14ac:dyDescent="0.2">
      <c r="B34" s="2"/>
    </row>
  </sheetData>
  <mergeCells count="3">
    <mergeCell ref="A2:E2"/>
    <mergeCell ref="A1:E1"/>
    <mergeCell ref="A11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A8" sqref="A8"/>
    </sheetView>
  </sheetViews>
  <sheetFormatPr baseColWidth="10" defaultColWidth="8.83203125" defaultRowHeight="15" x14ac:dyDescent="0.2"/>
  <cols>
    <col min="1" max="1" width="48" customWidth="1"/>
    <col min="3" max="3" width="18.83203125" customWidth="1"/>
  </cols>
  <sheetData>
    <row r="1" spans="1:3" x14ac:dyDescent="0.2">
      <c r="A1" s="104" t="s">
        <v>95</v>
      </c>
      <c r="B1" s="105"/>
      <c r="C1" s="106"/>
    </row>
    <row r="2" spans="1:3" x14ac:dyDescent="0.2">
      <c r="A2" s="11"/>
      <c r="B2" s="8"/>
      <c r="C2" s="12"/>
    </row>
    <row r="3" spans="1:3" x14ac:dyDescent="0.2">
      <c r="A3" s="13" t="s">
        <v>8</v>
      </c>
      <c r="B3">
        <v>4</v>
      </c>
      <c r="C3" s="12"/>
    </row>
    <row r="4" spans="1:3" x14ac:dyDescent="0.2">
      <c r="A4" s="13" t="s">
        <v>9</v>
      </c>
      <c r="B4" s="9">
        <v>25</v>
      </c>
      <c r="C4" s="12" t="s">
        <v>10</v>
      </c>
    </row>
    <row r="5" spans="1:3" x14ac:dyDescent="0.2">
      <c r="A5" s="13" t="s">
        <v>11</v>
      </c>
      <c r="B5" s="9">
        <f>17+5</f>
        <v>22</v>
      </c>
      <c r="C5" s="12" t="s">
        <v>10</v>
      </c>
    </row>
    <row r="6" spans="1:3" x14ac:dyDescent="0.2">
      <c r="A6" s="13" t="s">
        <v>12</v>
      </c>
      <c r="B6" s="10">
        <v>0.7</v>
      </c>
      <c r="C6" s="12"/>
    </row>
    <row r="7" spans="1:3" x14ac:dyDescent="0.2">
      <c r="A7" s="13" t="s">
        <v>13</v>
      </c>
      <c r="B7" s="10">
        <v>0.3</v>
      </c>
      <c r="C7" s="12"/>
    </row>
    <row r="8" spans="1:3" x14ac:dyDescent="0.2">
      <c r="A8" s="3" t="s">
        <v>14</v>
      </c>
      <c r="B8" s="8">
        <v>90</v>
      </c>
      <c r="C8" s="30" t="s">
        <v>15</v>
      </c>
    </row>
    <row r="9" spans="1:3" ht="16" thickBot="1" x14ac:dyDescent="0.25">
      <c r="A9" s="14" t="s">
        <v>16</v>
      </c>
      <c r="B9" s="15">
        <v>0.5</v>
      </c>
      <c r="C9" s="17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08"/>
  <sheetViews>
    <sheetView topLeftCell="B39" workbookViewId="0">
      <selection activeCell="B14" sqref="B14"/>
    </sheetView>
  </sheetViews>
  <sheetFormatPr baseColWidth="10" defaultColWidth="8.83203125" defaultRowHeight="15" x14ac:dyDescent="0.2"/>
  <cols>
    <col min="2" max="2" width="47.1640625" customWidth="1"/>
    <col min="4" max="4" width="13.1640625" bestFit="1" customWidth="1"/>
    <col min="6" max="6" width="59.5" bestFit="1" customWidth="1"/>
    <col min="8" max="8" width="9.1640625" bestFit="1" customWidth="1"/>
  </cols>
  <sheetData>
    <row r="1" spans="2:3" x14ac:dyDescent="0.2">
      <c r="B1" s="54" t="s">
        <v>17</v>
      </c>
    </row>
    <row r="3" spans="2:3" x14ac:dyDescent="0.2">
      <c r="B3" s="56" t="s">
        <v>18</v>
      </c>
    </row>
    <row r="4" spans="2:3" ht="32" x14ac:dyDescent="0.2">
      <c r="B4" s="57" t="s">
        <v>96</v>
      </c>
    </row>
    <row r="5" spans="2:3" x14ac:dyDescent="0.2">
      <c r="B5" s="55"/>
    </row>
    <row r="6" spans="2:3" x14ac:dyDescent="0.2">
      <c r="B6" s="55"/>
    </row>
    <row r="7" spans="2:3" x14ac:dyDescent="0.2">
      <c r="B7" s="58" t="s">
        <v>19</v>
      </c>
    </row>
    <row r="8" spans="2:3" ht="32" x14ac:dyDescent="0.2">
      <c r="B8" s="59" t="s">
        <v>20</v>
      </c>
    </row>
    <row r="10" spans="2:3" ht="19" x14ac:dyDescent="0.25">
      <c r="B10" s="43" t="s">
        <v>21</v>
      </c>
    </row>
    <row r="11" spans="2:3" x14ac:dyDescent="0.2">
      <c r="B11" s="29" t="s">
        <v>22</v>
      </c>
    </row>
    <row r="12" spans="2:3" x14ac:dyDescent="0.2">
      <c r="B12" t="s">
        <v>8</v>
      </c>
      <c r="C12" s="56"/>
    </row>
    <row r="13" spans="2:3" x14ac:dyDescent="0.2">
      <c r="B13" t="s">
        <v>9</v>
      </c>
      <c r="C13" s="56"/>
    </row>
    <row r="14" spans="2:3" x14ac:dyDescent="0.2">
      <c r="B14" t="s">
        <v>11</v>
      </c>
      <c r="C14" s="56"/>
    </row>
    <row r="15" spans="2:3" x14ac:dyDescent="0.2">
      <c r="B15" t="s">
        <v>12</v>
      </c>
      <c r="C15" s="56"/>
    </row>
    <row r="16" spans="2:3" x14ac:dyDescent="0.2">
      <c r="B16" t="s">
        <v>13</v>
      </c>
      <c r="C16" s="56"/>
    </row>
    <row r="17" spans="2:4" x14ac:dyDescent="0.2">
      <c r="B17" t="s">
        <v>14</v>
      </c>
      <c r="C17" s="56"/>
    </row>
    <row r="18" spans="2:4" x14ac:dyDescent="0.2">
      <c r="B18" t="s">
        <v>16</v>
      </c>
      <c r="C18" s="56"/>
    </row>
    <row r="20" spans="2:4" x14ac:dyDescent="0.2">
      <c r="B20" s="29" t="s">
        <v>23</v>
      </c>
    </row>
    <row r="21" spans="2:4" x14ac:dyDescent="0.2">
      <c r="B21" t="s">
        <v>5</v>
      </c>
      <c r="C21" s="56"/>
    </row>
    <row r="22" spans="2:4" x14ac:dyDescent="0.2">
      <c r="B22" t="s">
        <v>7</v>
      </c>
      <c r="C22" s="56"/>
    </row>
    <row r="24" spans="2:4" x14ac:dyDescent="0.2">
      <c r="B24" s="29" t="s">
        <v>24</v>
      </c>
    </row>
    <row r="25" spans="2:4" x14ac:dyDescent="0.2">
      <c r="B25" t="s">
        <v>87</v>
      </c>
      <c r="C25" s="56"/>
      <c r="D25" t="s">
        <v>1</v>
      </c>
    </row>
    <row r="26" spans="2:4" x14ac:dyDescent="0.2">
      <c r="B26" t="s">
        <v>25</v>
      </c>
      <c r="C26" s="56"/>
    </row>
    <row r="27" spans="2:4" x14ac:dyDescent="0.2">
      <c r="B27" t="s">
        <v>97</v>
      </c>
      <c r="C27" s="56"/>
      <c r="D27" t="s">
        <v>1</v>
      </c>
    </row>
    <row r="28" spans="2:4" x14ac:dyDescent="0.2">
      <c r="B28" t="s">
        <v>26</v>
      </c>
      <c r="C28" s="56"/>
    </row>
    <row r="29" spans="2:4" x14ac:dyDescent="0.2">
      <c r="B29" t="s">
        <v>3</v>
      </c>
      <c r="C29" s="56"/>
      <c r="D29" t="s">
        <v>4</v>
      </c>
    </row>
    <row r="31" spans="2:4" ht="19" x14ac:dyDescent="0.25">
      <c r="B31" s="43" t="s">
        <v>98</v>
      </c>
    </row>
    <row r="32" spans="2:4" ht="16" x14ac:dyDescent="0.2">
      <c r="B32" s="34"/>
    </row>
    <row r="33" spans="2:10" x14ac:dyDescent="0.2">
      <c r="B33" s="27" t="s">
        <v>99</v>
      </c>
    </row>
    <row r="35" spans="2:10" ht="19" x14ac:dyDescent="0.25">
      <c r="B35" s="35" t="s">
        <v>100</v>
      </c>
      <c r="C35" s="35"/>
      <c r="D35" s="35"/>
      <c r="E35" s="35"/>
    </row>
    <row r="39" spans="2:10" x14ac:dyDescent="0.2">
      <c r="B39" s="27" t="s">
        <v>27</v>
      </c>
      <c r="C39" s="36" t="s">
        <v>28</v>
      </c>
      <c r="D39" s="36" t="s">
        <v>29</v>
      </c>
      <c r="F39" s="27" t="s">
        <v>30</v>
      </c>
      <c r="I39" s="36" t="s">
        <v>28</v>
      </c>
      <c r="J39" s="36" t="s">
        <v>29</v>
      </c>
    </row>
    <row r="40" spans="2:10" x14ac:dyDescent="0.2">
      <c r="C40" s="7"/>
      <c r="D40" s="7"/>
      <c r="F40" s="29" t="s">
        <v>31</v>
      </c>
      <c r="I40" s="63"/>
      <c r="J40" s="45"/>
    </row>
    <row r="41" spans="2:10" x14ac:dyDescent="0.2">
      <c r="B41" t="s">
        <v>101</v>
      </c>
      <c r="C41" s="65"/>
      <c r="D41" s="7"/>
      <c r="F41" s="29"/>
      <c r="I41" s="53"/>
      <c r="J41" s="53"/>
    </row>
    <row r="42" spans="2:10" x14ac:dyDescent="0.2">
      <c r="B42" t="s">
        <v>32</v>
      </c>
      <c r="C42" s="66"/>
      <c r="D42" s="44"/>
      <c r="F42" s="27" t="s">
        <v>33</v>
      </c>
      <c r="I42" s="64"/>
      <c r="J42" s="47"/>
    </row>
    <row r="43" spans="2:10" x14ac:dyDescent="0.2">
      <c r="I43" s="38"/>
      <c r="J43" s="38"/>
    </row>
    <row r="44" spans="2:10" x14ac:dyDescent="0.2">
      <c r="B44" t="s">
        <v>34</v>
      </c>
      <c r="C44" s="60"/>
      <c r="D44" s="1"/>
      <c r="F44" s="29" t="s">
        <v>104</v>
      </c>
      <c r="H44" s="40"/>
      <c r="I44" s="19"/>
      <c r="J44" s="19"/>
    </row>
    <row r="45" spans="2:10" x14ac:dyDescent="0.2">
      <c r="B45" t="s">
        <v>102</v>
      </c>
      <c r="C45" s="60"/>
      <c r="D45" s="1"/>
      <c r="F45" s="5" t="s">
        <v>87</v>
      </c>
      <c r="G45" s="68"/>
      <c r="H45" s="40"/>
      <c r="I45" s="19"/>
      <c r="J45" s="19"/>
    </row>
    <row r="46" spans="2:10" x14ac:dyDescent="0.2">
      <c r="B46" s="27" t="s">
        <v>103</v>
      </c>
      <c r="C46" s="66"/>
      <c r="D46" s="44"/>
      <c r="F46" t="s">
        <v>97</v>
      </c>
      <c r="G46" s="58"/>
      <c r="H46" s="40"/>
      <c r="I46" s="19"/>
      <c r="J46" s="19"/>
    </row>
    <row r="47" spans="2:10" ht="16" thickBot="1" x14ac:dyDescent="0.25">
      <c r="B47" s="27" t="s">
        <v>35</v>
      </c>
      <c r="C47" s="67"/>
      <c r="D47" s="50"/>
      <c r="F47" t="s">
        <v>3</v>
      </c>
      <c r="G47" s="58"/>
      <c r="H47" s="40"/>
      <c r="I47" s="26"/>
      <c r="J47" s="26"/>
    </row>
    <row r="48" spans="2:10" ht="16" thickTop="1" x14ac:dyDescent="0.2">
      <c r="C48" s="1"/>
      <c r="D48" s="1"/>
      <c r="F48" s="27" t="s">
        <v>105</v>
      </c>
      <c r="H48" s="69"/>
      <c r="I48" s="19"/>
      <c r="J48" s="19"/>
    </row>
    <row r="49" spans="2:10" x14ac:dyDescent="0.2">
      <c r="F49" s="29" t="s">
        <v>36</v>
      </c>
    </row>
    <row r="50" spans="2:10" x14ac:dyDescent="0.2">
      <c r="F50" t="s">
        <v>0</v>
      </c>
      <c r="H50" s="61"/>
      <c r="I50" s="19"/>
      <c r="J50" s="19"/>
    </row>
    <row r="51" spans="2:10" x14ac:dyDescent="0.2">
      <c r="F51" t="s">
        <v>86</v>
      </c>
      <c r="H51" s="62"/>
      <c r="I51" s="19"/>
      <c r="J51" s="19"/>
    </row>
    <row r="52" spans="2:10" x14ac:dyDescent="0.2">
      <c r="F52" t="s">
        <v>37</v>
      </c>
      <c r="H52" s="62"/>
      <c r="I52" s="19"/>
      <c r="J52" s="19"/>
    </row>
    <row r="53" spans="2:10" x14ac:dyDescent="0.2">
      <c r="D53" s="41"/>
      <c r="F53" t="s">
        <v>106</v>
      </c>
      <c r="H53" s="62"/>
      <c r="I53" s="19"/>
      <c r="J53" s="19"/>
    </row>
    <row r="54" spans="2:10" x14ac:dyDescent="0.2">
      <c r="D54" s="32"/>
      <c r="F54" t="s">
        <v>38</v>
      </c>
      <c r="H54" s="62"/>
      <c r="I54" s="19"/>
      <c r="J54" s="19"/>
    </row>
    <row r="55" spans="2:10" x14ac:dyDescent="0.2">
      <c r="D55" s="32"/>
      <c r="F55" t="s">
        <v>39</v>
      </c>
      <c r="H55" s="62"/>
      <c r="I55" s="19"/>
      <c r="J55" s="19"/>
    </row>
    <row r="56" spans="2:10" x14ac:dyDescent="0.2">
      <c r="C56" s="37"/>
      <c r="D56" s="41"/>
      <c r="F56" t="s">
        <v>40</v>
      </c>
      <c r="H56" s="62"/>
      <c r="I56" s="19"/>
      <c r="J56" s="19"/>
    </row>
    <row r="57" spans="2:10" x14ac:dyDescent="0.2">
      <c r="D57" s="32"/>
      <c r="F57" t="s">
        <v>107</v>
      </c>
      <c r="H57" s="62"/>
      <c r="I57" s="19"/>
      <c r="J57" s="19"/>
    </row>
    <row r="58" spans="2:10" x14ac:dyDescent="0.2">
      <c r="D58" s="41"/>
      <c r="F58" t="s">
        <v>41</v>
      </c>
      <c r="H58" s="62"/>
      <c r="I58" s="32"/>
      <c r="J58" s="32"/>
    </row>
    <row r="59" spans="2:10" x14ac:dyDescent="0.2">
      <c r="D59" s="32"/>
      <c r="F59" t="s">
        <v>42</v>
      </c>
      <c r="H59" s="62"/>
      <c r="I59" s="32"/>
      <c r="J59" s="32"/>
    </row>
    <row r="60" spans="2:10" x14ac:dyDescent="0.2">
      <c r="D60" s="42"/>
      <c r="F60" t="s">
        <v>43</v>
      </c>
      <c r="H60" s="62"/>
      <c r="I60" s="32"/>
      <c r="J60" s="32"/>
    </row>
    <row r="61" spans="2:10" x14ac:dyDescent="0.2">
      <c r="D61" s="42"/>
      <c r="I61" s="42"/>
      <c r="J61" s="42"/>
    </row>
    <row r="63" spans="2:10" x14ac:dyDescent="0.2">
      <c r="B63" s="18"/>
      <c r="F63" s="75" t="s">
        <v>44</v>
      </c>
      <c r="I63" s="70"/>
      <c r="J63" s="39"/>
    </row>
    <row r="64" spans="2:10" x14ac:dyDescent="0.2">
      <c r="B64" s="5"/>
    </row>
    <row r="65" spans="2:10" x14ac:dyDescent="0.2">
      <c r="B65" s="5"/>
      <c r="F65" s="29" t="s">
        <v>45</v>
      </c>
      <c r="I65" s="71"/>
      <c r="J65" s="49"/>
    </row>
    <row r="66" spans="2:10" x14ac:dyDescent="0.2">
      <c r="B66" s="5"/>
    </row>
    <row r="67" spans="2:10" ht="16" thickBot="1" x14ac:dyDescent="0.25">
      <c r="B67" s="5"/>
      <c r="F67" s="27" t="s">
        <v>46</v>
      </c>
      <c r="I67" s="72"/>
      <c r="J67" s="46"/>
    </row>
    <row r="68" spans="2:10" ht="16" thickTop="1" x14ac:dyDescent="0.2">
      <c r="B68" s="4"/>
    </row>
    <row r="69" spans="2:10" x14ac:dyDescent="0.2">
      <c r="B69" s="4"/>
    </row>
    <row r="70" spans="2:10" x14ac:dyDescent="0.2">
      <c r="B70" s="19"/>
    </row>
    <row r="85" spans="2:2" x14ac:dyDescent="0.2">
      <c r="B85" s="6"/>
    </row>
    <row r="86" spans="2:2" x14ac:dyDescent="0.2">
      <c r="B86" s="6"/>
    </row>
    <row r="95" spans="2:2" x14ac:dyDescent="0.2">
      <c r="B95" s="23"/>
    </row>
    <row r="96" spans="2:2" x14ac:dyDescent="0.2">
      <c r="B96" s="6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24"/>
    </row>
    <row r="101" spans="2:2" x14ac:dyDescent="0.2">
      <c r="B101" s="7"/>
    </row>
    <row r="102" spans="2:2" x14ac:dyDescent="0.2">
      <c r="B102" s="24"/>
    </row>
    <row r="103" spans="2:2" x14ac:dyDescent="0.2">
      <c r="B103" s="7"/>
    </row>
    <row r="106" spans="2:2" x14ac:dyDescent="0.2">
      <c r="B106" s="28"/>
    </row>
    <row r="107" spans="2:2" x14ac:dyDescent="0.2">
      <c r="B107" s="28"/>
    </row>
    <row r="108" spans="2:2" x14ac:dyDescent="0.2">
      <c r="B108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9"/>
  <sheetViews>
    <sheetView topLeftCell="A116" workbookViewId="0">
      <selection activeCell="B61" sqref="B61"/>
    </sheetView>
  </sheetViews>
  <sheetFormatPr baseColWidth="10" defaultColWidth="8.83203125" defaultRowHeight="15" x14ac:dyDescent="0.2"/>
  <cols>
    <col min="1" max="1" width="48.5" customWidth="1"/>
    <col min="2" max="2" width="9.1640625" customWidth="1"/>
  </cols>
  <sheetData>
    <row r="1" spans="1:8" ht="19" x14ac:dyDescent="0.25">
      <c r="A1" s="43" t="s">
        <v>108</v>
      </c>
    </row>
    <row r="3" spans="1:8" x14ac:dyDescent="0.2">
      <c r="A3" s="27" t="str">
        <f>'Case Exhibit 1'!A3</f>
        <v>Service</v>
      </c>
      <c r="B3" s="27" t="s">
        <v>47</v>
      </c>
    </row>
    <row r="4" spans="1:8" x14ac:dyDescent="0.2">
      <c r="A4" s="21" t="s">
        <v>48</v>
      </c>
    </row>
    <row r="5" spans="1:8" x14ac:dyDescent="0.2">
      <c r="A5" t="str">
        <f>'Case Exhibit 1'!A4</f>
        <v>Hall rental per week, including practices and performance</v>
      </c>
      <c r="B5" s="77"/>
      <c r="G5" s="78"/>
      <c r="H5" t="s">
        <v>126</v>
      </c>
    </row>
    <row r="6" spans="1:8" x14ac:dyDescent="0.2">
      <c r="A6" s="5" t="str">
        <f>'Case Exhibit 1'!A5</f>
        <v>One-time ticket set-up fee</v>
      </c>
      <c r="B6" s="77"/>
    </row>
    <row r="7" spans="1:8" x14ac:dyDescent="0.2">
      <c r="A7" s="5"/>
      <c r="B7" s="6"/>
      <c r="G7" s="82"/>
      <c r="H7" t="s">
        <v>127</v>
      </c>
    </row>
    <row r="8" spans="1:8" x14ac:dyDescent="0.2">
      <c r="A8" s="22" t="s">
        <v>24</v>
      </c>
      <c r="B8" s="6"/>
      <c r="D8" t="s">
        <v>125</v>
      </c>
    </row>
    <row r="9" spans="1:8" x14ac:dyDescent="0.2">
      <c r="A9" s="5" t="str">
        <f>'Case Exhibit 1'!A6</f>
        <v>Technical support and lighting (4-hour minimum)</v>
      </c>
      <c r="B9" s="77"/>
      <c r="C9" t="str">
        <f>'Case Exhibit 1'!C6</f>
        <v>per hour</v>
      </c>
      <c r="D9" s="78"/>
      <c r="E9" t="str">
        <f>'Case Exhibit 1'!E6</f>
        <v>*</v>
      </c>
      <c r="G9" s="84"/>
      <c r="H9" t="s">
        <v>128</v>
      </c>
    </row>
    <row r="10" spans="1:8" x14ac:dyDescent="0.2">
      <c r="A10" t="str">
        <f>'Case Exhibit 1'!A7</f>
        <v>Sound techinician (4-hour minimum)</v>
      </c>
      <c r="B10" s="77"/>
      <c r="C10" t="str">
        <f>'Case Exhibit 1'!C7</f>
        <v>per hour</v>
      </c>
      <c r="D10" s="78"/>
      <c r="E10" t="str">
        <f>'Case Exhibit 1'!E7</f>
        <v>**</v>
      </c>
    </row>
    <row r="11" spans="1:8" x14ac:dyDescent="0.2">
      <c r="A11" t="str">
        <f>'Case Exhibit 1'!A8</f>
        <v>House management</v>
      </c>
      <c r="B11" s="77"/>
      <c r="C11" t="str">
        <f>'Case Exhibit 1'!C8</f>
        <v>per show</v>
      </c>
      <c r="D11" s="78"/>
      <c r="G11" s="90"/>
      <c r="H11" t="s">
        <v>130</v>
      </c>
    </row>
    <row r="13" spans="1:8" x14ac:dyDescent="0.2">
      <c r="A13" s="21" t="s">
        <v>23</v>
      </c>
    </row>
    <row r="14" spans="1:8" x14ac:dyDescent="0.2">
      <c r="A14" t="str">
        <f>'Case Exhibit 1'!A9</f>
        <v>Facility fees</v>
      </c>
      <c r="B14" s="77"/>
      <c r="C14" t="str">
        <f>'Case Exhibit 1'!C9</f>
        <v>per ticket</v>
      </c>
    </row>
    <row r="15" spans="1:8" x14ac:dyDescent="0.2">
      <c r="A15" t="str">
        <f>'Case Exhibit 1'!A10</f>
        <v>Ticket convenience charges</v>
      </c>
      <c r="B15" s="77"/>
      <c r="C15" t="str">
        <f>'Case Exhibit 1'!C10</f>
        <v>per ticket</v>
      </c>
    </row>
    <row r="17" spans="1:7" x14ac:dyDescent="0.2">
      <c r="A17" s="21" t="s">
        <v>22</v>
      </c>
      <c r="B17" s="27" t="s">
        <v>49</v>
      </c>
    </row>
    <row r="18" spans="1:7" x14ac:dyDescent="0.2">
      <c r="A18" t="str">
        <f>'Case Exhibit 3'!A3</f>
        <v>Estimated number of shows</v>
      </c>
      <c r="B18" s="98">
        <v>4</v>
      </c>
    </row>
    <row r="19" spans="1:7" x14ac:dyDescent="0.2">
      <c r="A19" t="str">
        <f>'Case Exhibit 3'!A4</f>
        <v>Price per ticket - adult</v>
      </c>
      <c r="B19" s="80"/>
    </row>
    <row r="20" spans="1:7" x14ac:dyDescent="0.2">
      <c r="A20" t="str">
        <f>'Case Exhibit 3'!A5</f>
        <v>Price per ticket - student and senior</v>
      </c>
      <c r="B20" s="80"/>
    </row>
    <row r="21" spans="1:7" x14ac:dyDescent="0.2">
      <c r="A21" t="str">
        <f>'Case Exhibit 3'!A6</f>
        <v>Estimated percentage of adult ticket</v>
      </c>
      <c r="B21" s="81"/>
    </row>
    <row r="22" spans="1:7" x14ac:dyDescent="0.2">
      <c r="A22" t="str">
        <f>'Case Exhibit 3'!A7</f>
        <v>Estimated percentage of student and senior ticket</v>
      </c>
      <c r="B22" s="81"/>
    </row>
    <row r="23" spans="1:7" x14ac:dyDescent="0.2">
      <c r="A23" t="str">
        <f>'Case Exhibit 3'!A8</f>
        <v>Maximum capacity</v>
      </c>
      <c r="B23" s="79"/>
      <c r="C23" t="str">
        <f>'Case Exhibit 3'!C8</f>
        <v>seats</v>
      </c>
    </row>
    <row r="24" spans="1:7" x14ac:dyDescent="0.2">
      <c r="A24" t="str">
        <f>'Case Exhibit 3'!A9</f>
        <v>Average occupancy per show</v>
      </c>
      <c r="B24" s="81"/>
    </row>
    <row r="25" spans="1:7" x14ac:dyDescent="0.2">
      <c r="B25" s="4"/>
    </row>
    <row r="26" spans="1:7" x14ac:dyDescent="0.2">
      <c r="A26" s="21" t="s">
        <v>28</v>
      </c>
      <c r="B26" s="27" t="s">
        <v>109</v>
      </c>
      <c r="C26" s="27"/>
      <c r="D26" s="27"/>
      <c r="E26" s="27"/>
      <c r="F26" s="27"/>
      <c r="G26" s="27"/>
    </row>
    <row r="27" spans="1:7" x14ac:dyDescent="0.2">
      <c r="A27" t="s">
        <v>50</v>
      </c>
      <c r="B27" s="83">
        <f>B23*B24*B21*B18</f>
        <v>0</v>
      </c>
    </row>
    <row r="28" spans="1:7" x14ac:dyDescent="0.2">
      <c r="A28" s="23" t="s">
        <v>51</v>
      </c>
      <c r="B28" s="85">
        <f>B24*B23*B22*B18</f>
        <v>0</v>
      </c>
    </row>
    <row r="29" spans="1:7" x14ac:dyDescent="0.2">
      <c r="A29" s="29" t="s">
        <v>52</v>
      </c>
      <c r="B29" s="19">
        <f>SUM(B27:B28)</f>
        <v>0</v>
      </c>
    </row>
    <row r="30" spans="1:7" x14ac:dyDescent="0.2">
      <c r="B30" s="19"/>
    </row>
    <row r="31" spans="1:7" x14ac:dyDescent="0.2">
      <c r="A31" s="21" t="s">
        <v>53</v>
      </c>
    </row>
    <row r="32" spans="1:7" x14ac:dyDescent="0.2">
      <c r="A32" t="s">
        <v>54</v>
      </c>
      <c r="B32" s="86">
        <f>B27*B19</f>
        <v>0</v>
      </c>
    </row>
    <row r="33" spans="1:3" x14ac:dyDescent="0.2">
      <c r="A33" s="23" t="s">
        <v>55</v>
      </c>
      <c r="B33" s="87">
        <f>B28*B20</f>
        <v>0</v>
      </c>
    </row>
    <row r="34" spans="1:3" x14ac:dyDescent="0.2">
      <c r="A34" s="29" t="s">
        <v>56</v>
      </c>
      <c r="B34" s="7">
        <f>B32+B33+B65</f>
        <v>0</v>
      </c>
    </row>
    <row r="36" spans="1:3" x14ac:dyDescent="0.2">
      <c r="A36" s="21" t="s">
        <v>57</v>
      </c>
    </row>
    <row r="37" spans="1:3" x14ac:dyDescent="0.2">
      <c r="A37" s="27" t="s">
        <v>58</v>
      </c>
    </row>
    <row r="38" spans="1:3" x14ac:dyDescent="0.2">
      <c r="A38" t="s">
        <v>5</v>
      </c>
      <c r="B38" s="86">
        <f>(B27+B28)*B14</f>
        <v>0</v>
      </c>
    </row>
    <row r="39" spans="1:3" x14ac:dyDescent="0.2">
      <c r="A39" s="23" t="s">
        <v>7</v>
      </c>
      <c r="B39" s="87">
        <f>(B27+B28)*B15</f>
        <v>0</v>
      </c>
    </row>
    <row r="40" spans="1:3" x14ac:dyDescent="0.2">
      <c r="A40" s="29" t="s">
        <v>31</v>
      </c>
      <c r="B40" s="6">
        <f>B38+B39</f>
        <v>0</v>
      </c>
    </row>
    <row r="41" spans="1:3" x14ac:dyDescent="0.2">
      <c r="A41" s="23"/>
      <c r="B41" s="25"/>
    </row>
    <row r="42" spans="1:3" x14ac:dyDescent="0.2">
      <c r="A42" t="s">
        <v>59</v>
      </c>
      <c r="B42" s="7">
        <f>B34-B40</f>
        <v>0</v>
      </c>
      <c r="C42" s="29" t="s">
        <v>60</v>
      </c>
    </row>
    <row r="43" spans="1:3" x14ac:dyDescent="0.2">
      <c r="B43" s="7"/>
    </row>
    <row r="44" spans="1:3" x14ac:dyDescent="0.2">
      <c r="A44" s="27" t="s">
        <v>61</v>
      </c>
    </row>
    <row r="45" spans="1:3" x14ac:dyDescent="0.2">
      <c r="A45" s="5" t="s">
        <v>87</v>
      </c>
      <c r="B45">
        <f>MAX(B9*D9*$B$18,B9*4)</f>
        <v>0</v>
      </c>
      <c r="C45" t="s">
        <v>118</v>
      </c>
    </row>
    <row r="46" spans="1:3" x14ac:dyDescent="0.2">
      <c r="A46" t="s">
        <v>97</v>
      </c>
      <c r="B46" s="88">
        <f>MAX(B10*D10*$B$18,B10*4)</f>
        <v>0</v>
      </c>
      <c r="C46" t="s">
        <v>129</v>
      </c>
    </row>
    <row r="47" spans="1:3" x14ac:dyDescent="0.2">
      <c r="A47" t="s">
        <v>3</v>
      </c>
      <c r="B47" s="84">
        <f>B11*B18</f>
        <v>0</v>
      </c>
    </row>
    <row r="49" spans="1:3" x14ac:dyDescent="0.2">
      <c r="A49" s="27" t="s">
        <v>62</v>
      </c>
      <c r="B49" s="27" t="s">
        <v>63</v>
      </c>
    </row>
    <row r="50" spans="1:3" x14ac:dyDescent="0.2">
      <c r="A50" t="s">
        <v>0</v>
      </c>
      <c r="B50" s="89">
        <f>B5</f>
        <v>0</v>
      </c>
    </row>
    <row r="51" spans="1:3" x14ac:dyDescent="0.2">
      <c r="A51" t="s">
        <v>86</v>
      </c>
      <c r="B51" s="89">
        <f>B6</f>
        <v>0</v>
      </c>
    </row>
    <row r="52" spans="1:3" x14ac:dyDescent="0.2">
      <c r="A52" t="s">
        <v>37</v>
      </c>
      <c r="B52" s="90"/>
    </row>
    <row r="53" spans="1:3" x14ac:dyDescent="0.2">
      <c r="A53" t="s">
        <v>106</v>
      </c>
      <c r="B53">
        <v>0</v>
      </c>
    </row>
    <row r="54" spans="1:3" x14ac:dyDescent="0.2">
      <c r="A54" t="s">
        <v>38</v>
      </c>
      <c r="B54" s="90"/>
    </row>
    <row r="55" spans="1:3" x14ac:dyDescent="0.2">
      <c r="A55" t="s">
        <v>39</v>
      </c>
      <c r="B55" s="90"/>
    </row>
    <row r="56" spans="1:3" x14ac:dyDescent="0.2">
      <c r="A56" t="s">
        <v>40</v>
      </c>
      <c r="B56" s="90"/>
    </row>
    <row r="57" spans="1:3" x14ac:dyDescent="0.2">
      <c r="A57" t="s">
        <v>107</v>
      </c>
      <c r="B57">
        <v>0</v>
      </c>
    </row>
    <row r="58" spans="1:3" x14ac:dyDescent="0.2">
      <c r="A58" t="s">
        <v>41</v>
      </c>
      <c r="B58" s="90"/>
    </row>
    <row r="59" spans="1:3" x14ac:dyDescent="0.2">
      <c r="A59" t="s">
        <v>42</v>
      </c>
      <c r="B59" s="90"/>
    </row>
    <row r="60" spans="1:3" x14ac:dyDescent="0.2">
      <c r="A60" s="23" t="s">
        <v>43</v>
      </c>
      <c r="B60" s="91"/>
    </row>
    <row r="61" spans="1:3" x14ac:dyDescent="0.2">
      <c r="A61" s="29" t="s">
        <v>44</v>
      </c>
      <c r="B61" s="6">
        <f>SUM(B45:B60)</f>
        <v>0</v>
      </c>
    </row>
    <row r="62" spans="1:3" x14ac:dyDescent="0.2">
      <c r="A62" s="29"/>
      <c r="B62" s="6"/>
    </row>
    <row r="63" spans="1:3" x14ac:dyDescent="0.2">
      <c r="A63" s="29" t="s">
        <v>45</v>
      </c>
      <c r="B63" s="7">
        <f>B42-B61</f>
        <v>0</v>
      </c>
      <c r="C63" s="29" t="s">
        <v>64</v>
      </c>
    </row>
    <row r="64" spans="1:3" x14ac:dyDescent="0.2">
      <c r="B64" s="7"/>
    </row>
    <row r="65" spans="1:7" x14ac:dyDescent="0.2">
      <c r="A65" s="27" t="s">
        <v>65</v>
      </c>
      <c r="B65" s="7"/>
    </row>
    <row r="66" spans="1:7" x14ac:dyDescent="0.2">
      <c r="A66" t="s">
        <v>34</v>
      </c>
      <c r="B66" s="92"/>
    </row>
    <row r="67" spans="1:7" x14ac:dyDescent="0.2">
      <c r="A67" s="23" t="s">
        <v>67</v>
      </c>
      <c r="B67" s="93"/>
    </row>
    <row r="68" spans="1:7" x14ac:dyDescent="0.2">
      <c r="A68" s="29" t="s">
        <v>68</v>
      </c>
      <c r="B68" s="7">
        <f>B66+B67</f>
        <v>0</v>
      </c>
    </row>
    <row r="69" spans="1:7" x14ac:dyDescent="0.2">
      <c r="A69" s="23"/>
      <c r="B69" s="24"/>
    </row>
    <row r="70" spans="1:7" x14ac:dyDescent="0.2">
      <c r="A70" t="s">
        <v>69</v>
      </c>
      <c r="B70" s="7">
        <f>B63+B68</f>
        <v>0</v>
      </c>
      <c r="C70" s="29" t="s">
        <v>110</v>
      </c>
      <c r="D70" s="29"/>
      <c r="E70" s="29"/>
      <c r="F70" s="29"/>
      <c r="G70" s="29"/>
    </row>
    <row r="72" spans="1:7" x14ac:dyDescent="0.2">
      <c r="A72" s="21" t="s">
        <v>70</v>
      </c>
    </row>
    <row r="73" spans="1:7" x14ac:dyDescent="0.2">
      <c r="A73" t="s">
        <v>71</v>
      </c>
      <c r="B73" s="94" t="e">
        <f>B34/B29</f>
        <v>#DIV/0!</v>
      </c>
    </row>
    <row r="74" spans="1:7" x14ac:dyDescent="0.2">
      <c r="A74" t="s">
        <v>72</v>
      </c>
      <c r="B74" s="94" t="e">
        <f>B40/B29</f>
        <v>#DIV/0!</v>
      </c>
    </row>
    <row r="75" spans="1:7" x14ac:dyDescent="0.2">
      <c r="A75" t="s">
        <v>73</v>
      </c>
      <c r="B75" s="94" t="e">
        <f>B73-B74</f>
        <v>#DIV/0!</v>
      </c>
    </row>
    <row r="76" spans="1:7" x14ac:dyDescent="0.2">
      <c r="A76" t="s">
        <v>112</v>
      </c>
      <c r="B76" s="84" t="e">
        <f>ROUNDUP(B61/B75,0)</f>
        <v>#DIV/0!</v>
      </c>
    </row>
    <row r="77" spans="1:7" x14ac:dyDescent="0.2">
      <c r="A77" t="s">
        <v>113</v>
      </c>
      <c r="B77" s="95" t="e">
        <f>B76*B73</f>
        <v>#DIV/0!</v>
      </c>
    </row>
    <row r="78" spans="1:7" x14ac:dyDescent="0.2">
      <c r="A78" t="s">
        <v>111</v>
      </c>
      <c r="B78" s="96" t="e">
        <f>B76/B18</f>
        <v>#DIV/0!</v>
      </c>
    </row>
    <row r="79" spans="1:7" x14ac:dyDescent="0.2">
      <c r="A79" t="s">
        <v>114</v>
      </c>
      <c r="B79" s="97" t="e">
        <f>B78/B23</f>
        <v>#DIV/0!</v>
      </c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9"/>
  <sheetViews>
    <sheetView tabSelected="1" topLeftCell="A755" workbookViewId="0">
      <selection activeCell="A18" sqref="A18"/>
    </sheetView>
  </sheetViews>
  <sheetFormatPr baseColWidth="10" defaultColWidth="8.83203125" defaultRowHeight="15" x14ac:dyDescent="0.2"/>
  <cols>
    <col min="1" max="1" width="48.1640625" customWidth="1"/>
    <col min="2" max="2" width="9.1640625" bestFit="1" customWidth="1"/>
  </cols>
  <sheetData>
    <row r="1" spans="1:2" ht="18" x14ac:dyDescent="0.2">
      <c r="A1" s="76"/>
    </row>
    <row r="3" spans="1:2" x14ac:dyDescent="0.2">
      <c r="A3" s="27"/>
      <c r="B3" s="27"/>
    </row>
    <row r="4" spans="1:2" x14ac:dyDescent="0.2">
      <c r="A4" s="21"/>
    </row>
    <row r="5" spans="1:2" x14ac:dyDescent="0.2">
      <c r="B5" s="6"/>
    </row>
    <row r="6" spans="1:2" x14ac:dyDescent="0.2">
      <c r="A6" s="5"/>
      <c r="B6" s="6"/>
    </row>
    <row r="7" spans="1:2" x14ac:dyDescent="0.2">
      <c r="A7" s="5"/>
      <c r="B7" s="6"/>
    </row>
    <row r="8" spans="1:2" x14ac:dyDescent="0.2">
      <c r="A8" s="22"/>
      <c r="B8" s="6"/>
    </row>
    <row r="9" spans="1:2" x14ac:dyDescent="0.2">
      <c r="A9" s="5"/>
      <c r="B9" s="6"/>
    </row>
    <row r="10" spans="1:2" x14ac:dyDescent="0.2">
      <c r="B10" s="6"/>
    </row>
    <row r="11" spans="1:2" x14ac:dyDescent="0.2">
      <c r="B11" s="6"/>
    </row>
    <row r="13" spans="1:2" x14ac:dyDescent="0.2">
      <c r="A13" s="21"/>
    </row>
    <row r="14" spans="1:2" x14ac:dyDescent="0.2">
      <c r="B14" s="6"/>
    </row>
    <row r="15" spans="1:2" x14ac:dyDescent="0.2">
      <c r="B15" s="6"/>
    </row>
    <row r="17" spans="1:7" x14ac:dyDescent="0.2">
      <c r="A17" s="21"/>
      <c r="B17" s="27"/>
    </row>
    <row r="18" spans="1:7" x14ac:dyDescent="0.2">
      <c r="B18" s="98"/>
    </row>
    <row r="19" spans="1:7" x14ac:dyDescent="0.2">
      <c r="B19" s="5"/>
    </row>
    <row r="20" spans="1:7" x14ac:dyDescent="0.2">
      <c r="B20" s="5"/>
    </row>
    <row r="21" spans="1:7" x14ac:dyDescent="0.2">
      <c r="B21" s="4"/>
    </row>
    <row r="22" spans="1:7" x14ac:dyDescent="0.2">
      <c r="B22" s="4"/>
    </row>
    <row r="23" spans="1:7" x14ac:dyDescent="0.2">
      <c r="B23" s="18"/>
    </row>
    <row r="24" spans="1:7" x14ac:dyDescent="0.2">
      <c r="B24" s="4"/>
    </row>
    <row r="25" spans="1:7" x14ac:dyDescent="0.2">
      <c r="B25" s="4"/>
    </row>
    <row r="26" spans="1:7" x14ac:dyDescent="0.2">
      <c r="A26" s="21"/>
      <c r="B26" s="27"/>
      <c r="C26" s="27"/>
      <c r="D26" s="27"/>
      <c r="E26" s="27"/>
      <c r="F26" s="27"/>
      <c r="G26" s="27"/>
    </row>
    <row r="27" spans="1:7" x14ac:dyDescent="0.2">
      <c r="B27" s="19"/>
    </row>
    <row r="28" spans="1:7" x14ac:dyDescent="0.2">
      <c r="A28" s="23"/>
      <c r="B28" s="26"/>
    </row>
    <row r="29" spans="1:7" x14ac:dyDescent="0.2">
      <c r="A29" s="29"/>
      <c r="B29" s="19"/>
    </row>
    <row r="30" spans="1:7" x14ac:dyDescent="0.2">
      <c r="B30" s="19"/>
    </row>
    <row r="31" spans="1:7" x14ac:dyDescent="0.2">
      <c r="A31" s="21"/>
    </row>
    <row r="32" spans="1:7" x14ac:dyDescent="0.2">
      <c r="B32" s="18"/>
    </row>
    <row r="33" spans="1:3" x14ac:dyDescent="0.2">
      <c r="A33" s="23"/>
      <c r="B33" s="31"/>
    </row>
    <row r="34" spans="1:3" x14ac:dyDescent="0.2">
      <c r="A34" s="29"/>
      <c r="B34" s="7"/>
    </row>
    <row r="36" spans="1:3" x14ac:dyDescent="0.2">
      <c r="A36" s="21"/>
    </row>
    <row r="37" spans="1:3" x14ac:dyDescent="0.2">
      <c r="A37" s="27"/>
    </row>
    <row r="38" spans="1:3" x14ac:dyDescent="0.2">
      <c r="B38" s="18"/>
    </row>
    <row r="39" spans="1:3" x14ac:dyDescent="0.2">
      <c r="A39" s="23"/>
      <c r="B39" s="31"/>
    </row>
    <row r="40" spans="1:3" x14ac:dyDescent="0.2">
      <c r="A40" s="29"/>
      <c r="B40" s="6"/>
    </row>
    <row r="41" spans="1:3" x14ac:dyDescent="0.2">
      <c r="A41" s="23"/>
      <c r="B41" s="25"/>
    </row>
    <row r="42" spans="1:3" x14ac:dyDescent="0.2">
      <c r="B42" s="7"/>
      <c r="C42" s="29"/>
    </row>
    <row r="43" spans="1:3" x14ac:dyDescent="0.2">
      <c r="B43" s="7"/>
    </row>
    <row r="44" spans="1:3" x14ac:dyDescent="0.2">
      <c r="A44" s="27"/>
    </row>
    <row r="45" spans="1:3" x14ac:dyDescent="0.2">
      <c r="A45" s="5"/>
    </row>
    <row r="49" spans="1:3" x14ac:dyDescent="0.2">
      <c r="A49" s="27"/>
      <c r="B49" s="27"/>
    </row>
    <row r="50" spans="1:3" x14ac:dyDescent="0.2">
      <c r="B50" s="6"/>
    </row>
    <row r="51" spans="1:3" x14ac:dyDescent="0.2">
      <c r="B51" s="6"/>
    </row>
    <row r="60" spans="1:3" x14ac:dyDescent="0.2">
      <c r="A60" s="23"/>
      <c r="B60" s="23"/>
    </row>
    <row r="61" spans="1:3" x14ac:dyDescent="0.2">
      <c r="A61" s="29"/>
      <c r="B61" s="6"/>
    </row>
    <row r="62" spans="1:3" x14ac:dyDescent="0.2">
      <c r="A62" s="29"/>
      <c r="B62" s="6"/>
    </row>
    <row r="63" spans="1:3" x14ac:dyDescent="0.2">
      <c r="A63" s="29"/>
      <c r="B63" s="7"/>
      <c r="C63" s="29"/>
    </row>
    <row r="64" spans="1:3" x14ac:dyDescent="0.2">
      <c r="B64" s="7"/>
    </row>
    <row r="65" spans="1:7" x14ac:dyDescent="0.2">
      <c r="A65" s="27"/>
      <c r="B65" s="7"/>
    </row>
    <row r="66" spans="1:7" x14ac:dyDescent="0.2">
      <c r="B66" s="7"/>
    </row>
    <row r="67" spans="1:7" x14ac:dyDescent="0.2">
      <c r="A67" s="23"/>
      <c r="B67" s="24"/>
    </row>
    <row r="68" spans="1:7" x14ac:dyDescent="0.2">
      <c r="A68" s="29"/>
      <c r="B68" s="7"/>
    </row>
    <row r="69" spans="1:7" x14ac:dyDescent="0.2">
      <c r="A69" s="23"/>
      <c r="B69" s="24"/>
    </row>
    <row r="70" spans="1:7" x14ac:dyDescent="0.2">
      <c r="B70" s="7"/>
      <c r="C70" s="29"/>
      <c r="D70" s="29"/>
      <c r="E70" s="29"/>
      <c r="F70" s="29"/>
      <c r="G70" s="29"/>
    </row>
    <row r="72" spans="1:7" x14ac:dyDescent="0.2">
      <c r="A72" s="21"/>
    </row>
    <row r="73" spans="1:7" x14ac:dyDescent="0.2">
      <c r="B73" s="28"/>
    </row>
    <row r="74" spans="1:7" x14ac:dyDescent="0.2">
      <c r="B74" s="28"/>
    </row>
    <row r="75" spans="1:7" x14ac:dyDescent="0.2">
      <c r="B75" s="28"/>
    </row>
    <row r="77" spans="1:7" x14ac:dyDescent="0.2">
      <c r="B77" s="7"/>
    </row>
    <row r="78" spans="1:7" x14ac:dyDescent="0.2">
      <c r="B78" s="32"/>
    </row>
    <row r="79" spans="1:7" x14ac:dyDescent="0.2">
      <c r="B7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9"/>
  <sheetViews>
    <sheetView topLeftCell="A45" workbookViewId="0">
      <selection sqref="A1:F83"/>
    </sheetView>
  </sheetViews>
  <sheetFormatPr baseColWidth="10" defaultColWidth="8.83203125" defaultRowHeight="15" x14ac:dyDescent="0.2"/>
  <cols>
    <col min="1" max="1" width="48.1640625" customWidth="1"/>
    <col min="2" max="2" width="9.1640625" bestFit="1" customWidth="1"/>
  </cols>
  <sheetData>
    <row r="1" spans="1:2" ht="19" x14ac:dyDescent="0.25">
      <c r="A1" s="43"/>
    </row>
    <row r="3" spans="1:2" x14ac:dyDescent="0.2">
      <c r="A3" s="27"/>
      <c r="B3" s="27"/>
    </row>
    <row r="4" spans="1:2" x14ac:dyDescent="0.2">
      <c r="A4" s="21"/>
    </row>
    <row r="5" spans="1:2" x14ac:dyDescent="0.2">
      <c r="B5" s="6"/>
    </row>
    <row r="6" spans="1:2" x14ac:dyDescent="0.2">
      <c r="A6" s="5"/>
      <c r="B6" s="6"/>
    </row>
    <row r="7" spans="1:2" x14ac:dyDescent="0.2">
      <c r="A7" s="5"/>
      <c r="B7" s="6"/>
    </row>
    <row r="8" spans="1:2" x14ac:dyDescent="0.2">
      <c r="A8" s="22"/>
      <c r="B8" s="6"/>
    </row>
    <row r="9" spans="1:2" x14ac:dyDescent="0.2">
      <c r="A9" s="5"/>
      <c r="B9" s="6"/>
    </row>
    <row r="10" spans="1:2" x14ac:dyDescent="0.2">
      <c r="B10" s="6"/>
    </row>
    <row r="11" spans="1:2" x14ac:dyDescent="0.2">
      <c r="B11" s="6"/>
    </row>
    <row r="13" spans="1:2" x14ac:dyDescent="0.2">
      <c r="A13" s="21"/>
    </row>
    <row r="14" spans="1:2" x14ac:dyDescent="0.2">
      <c r="B14" s="6"/>
    </row>
    <row r="15" spans="1:2" x14ac:dyDescent="0.2">
      <c r="B15" s="6"/>
    </row>
    <row r="17" spans="1:2" x14ac:dyDescent="0.2">
      <c r="A17" s="21"/>
      <c r="B17" s="27"/>
    </row>
    <row r="18" spans="1:2" x14ac:dyDescent="0.2">
      <c r="B18" s="18"/>
    </row>
    <row r="19" spans="1:2" x14ac:dyDescent="0.2">
      <c r="B19" s="5"/>
    </row>
    <row r="20" spans="1:2" x14ac:dyDescent="0.2">
      <c r="B20" s="5"/>
    </row>
    <row r="21" spans="1:2" x14ac:dyDescent="0.2">
      <c r="B21" s="4"/>
    </row>
    <row r="22" spans="1:2" x14ac:dyDescent="0.2">
      <c r="B22" s="4"/>
    </row>
    <row r="23" spans="1:2" x14ac:dyDescent="0.2">
      <c r="B23" s="18"/>
    </row>
    <row r="24" spans="1:2" x14ac:dyDescent="0.2">
      <c r="B24" s="4"/>
    </row>
    <row r="25" spans="1:2" x14ac:dyDescent="0.2">
      <c r="B25" s="4"/>
    </row>
    <row r="26" spans="1:2" x14ac:dyDescent="0.2">
      <c r="A26" s="21"/>
      <c r="B26" s="27"/>
    </row>
    <row r="27" spans="1:2" x14ac:dyDescent="0.2">
      <c r="B27" s="19"/>
    </row>
    <row r="28" spans="1:2" x14ac:dyDescent="0.2">
      <c r="A28" s="23"/>
      <c r="B28" s="26"/>
    </row>
    <row r="29" spans="1:2" x14ac:dyDescent="0.2">
      <c r="A29" s="29"/>
      <c r="B29" s="19"/>
    </row>
    <row r="30" spans="1:2" x14ac:dyDescent="0.2">
      <c r="B30" s="19"/>
    </row>
    <row r="31" spans="1:2" x14ac:dyDescent="0.2">
      <c r="A31" s="21"/>
    </row>
    <row r="32" spans="1:2" x14ac:dyDescent="0.2">
      <c r="B32" s="18"/>
    </row>
    <row r="33" spans="1:2" x14ac:dyDescent="0.2">
      <c r="A33" s="23"/>
      <c r="B33" s="31"/>
    </row>
    <row r="34" spans="1:2" x14ac:dyDescent="0.2">
      <c r="A34" s="29"/>
      <c r="B34" s="7"/>
    </row>
    <row r="36" spans="1:2" x14ac:dyDescent="0.2">
      <c r="A36" s="21"/>
    </row>
    <row r="37" spans="1:2" x14ac:dyDescent="0.2">
      <c r="A37" s="27"/>
    </row>
    <row r="38" spans="1:2" x14ac:dyDescent="0.2">
      <c r="B38" s="18"/>
    </row>
    <row r="39" spans="1:2" x14ac:dyDescent="0.2">
      <c r="A39" s="23"/>
      <c r="B39" s="31"/>
    </row>
    <row r="40" spans="1:2" x14ac:dyDescent="0.2">
      <c r="A40" s="29"/>
      <c r="B40" s="6"/>
    </row>
    <row r="41" spans="1:2" x14ac:dyDescent="0.2">
      <c r="A41" s="23"/>
      <c r="B41" s="25"/>
    </row>
    <row r="42" spans="1:2" x14ac:dyDescent="0.2">
      <c r="B42" s="7"/>
    </row>
    <row r="43" spans="1:2" x14ac:dyDescent="0.2">
      <c r="B43" s="7"/>
    </row>
    <row r="44" spans="1:2" x14ac:dyDescent="0.2">
      <c r="A44" s="27"/>
    </row>
    <row r="45" spans="1:2" x14ac:dyDescent="0.2">
      <c r="A45" s="5"/>
    </row>
    <row r="49" spans="1:3" x14ac:dyDescent="0.2">
      <c r="A49" s="27"/>
      <c r="B49" s="27"/>
    </row>
    <row r="50" spans="1:3" x14ac:dyDescent="0.2">
      <c r="B50" s="6"/>
    </row>
    <row r="51" spans="1:3" x14ac:dyDescent="0.2">
      <c r="B51" s="6"/>
    </row>
    <row r="60" spans="1:3" x14ac:dyDescent="0.2">
      <c r="A60" s="23"/>
      <c r="B60" s="23"/>
    </row>
    <row r="61" spans="1:3" x14ac:dyDescent="0.2">
      <c r="A61" s="29"/>
      <c r="B61" s="6"/>
    </row>
    <row r="62" spans="1:3" x14ac:dyDescent="0.2">
      <c r="A62" s="29"/>
      <c r="B62" s="6"/>
    </row>
    <row r="63" spans="1:3" x14ac:dyDescent="0.2">
      <c r="A63" s="29"/>
      <c r="B63" s="7"/>
      <c r="C63" s="29"/>
    </row>
    <row r="64" spans="1:3" x14ac:dyDescent="0.2">
      <c r="B64" s="7"/>
    </row>
    <row r="65" spans="1:3" x14ac:dyDescent="0.2">
      <c r="A65" s="27"/>
      <c r="B65" s="7"/>
    </row>
    <row r="66" spans="1:3" x14ac:dyDescent="0.2">
      <c r="B66" s="7"/>
    </row>
    <row r="67" spans="1:3" x14ac:dyDescent="0.2">
      <c r="A67" s="23"/>
      <c r="B67" s="24"/>
    </row>
    <row r="68" spans="1:3" x14ac:dyDescent="0.2">
      <c r="A68" s="29"/>
      <c r="B68" s="7"/>
    </row>
    <row r="69" spans="1:3" x14ac:dyDescent="0.2">
      <c r="A69" s="23"/>
      <c r="B69" s="24"/>
    </row>
    <row r="70" spans="1:3" x14ac:dyDescent="0.2">
      <c r="B70" s="7"/>
      <c r="C70" s="29"/>
    </row>
    <row r="72" spans="1:3" x14ac:dyDescent="0.2">
      <c r="A72" s="21"/>
    </row>
    <row r="73" spans="1:3" x14ac:dyDescent="0.2">
      <c r="B73" s="28"/>
    </row>
    <row r="74" spans="1:3" x14ac:dyDescent="0.2">
      <c r="B74" s="28"/>
    </row>
    <row r="75" spans="1:3" x14ac:dyDescent="0.2">
      <c r="B75" s="28"/>
    </row>
    <row r="77" spans="1:3" x14ac:dyDescent="0.2">
      <c r="B77" s="7"/>
    </row>
    <row r="78" spans="1:3" x14ac:dyDescent="0.2">
      <c r="B78" s="32"/>
    </row>
    <row r="79" spans="1:3" x14ac:dyDescent="0.2">
      <c r="B79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9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48.6640625" customWidth="1"/>
    <col min="2" max="2" width="9.1640625" bestFit="1" customWidth="1"/>
  </cols>
  <sheetData>
    <row r="1" spans="1:2" ht="19" x14ac:dyDescent="0.25">
      <c r="A1" s="43"/>
    </row>
    <row r="3" spans="1:2" x14ac:dyDescent="0.2">
      <c r="A3" s="27"/>
      <c r="B3" s="27"/>
    </row>
    <row r="4" spans="1:2" x14ac:dyDescent="0.2">
      <c r="A4" s="21"/>
    </row>
    <row r="5" spans="1:2" x14ac:dyDescent="0.2">
      <c r="B5" s="6"/>
    </row>
    <row r="6" spans="1:2" x14ac:dyDescent="0.2">
      <c r="A6" s="5"/>
      <c r="B6" s="6"/>
    </row>
    <row r="7" spans="1:2" x14ac:dyDescent="0.2">
      <c r="A7" s="5"/>
      <c r="B7" s="6"/>
    </row>
    <row r="8" spans="1:2" x14ac:dyDescent="0.2">
      <c r="A8" s="22"/>
      <c r="B8" s="6"/>
    </row>
    <row r="9" spans="1:2" x14ac:dyDescent="0.2">
      <c r="A9" s="5"/>
      <c r="B9" s="6"/>
    </row>
    <row r="10" spans="1:2" x14ac:dyDescent="0.2">
      <c r="B10" s="6"/>
    </row>
    <row r="11" spans="1:2" x14ac:dyDescent="0.2">
      <c r="B11" s="6"/>
    </row>
    <row r="13" spans="1:2" x14ac:dyDescent="0.2">
      <c r="A13" s="21"/>
    </row>
    <row r="14" spans="1:2" x14ac:dyDescent="0.2">
      <c r="B14" s="6"/>
    </row>
    <row r="15" spans="1:2" x14ac:dyDescent="0.2">
      <c r="B15" s="6"/>
    </row>
    <row r="17" spans="1:2" x14ac:dyDescent="0.2">
      <c r="A17" s="21"/>
      <c r="B17" s="27"/>
    </row>
    <row r="18" spans="1:2" x14ac:dyDescent="0.2">
      <c r="B18" s="98"/>
    </row>
    <row r="19" spans="1:2" x14ac:dyDescent="0.2">
      <c r="B19" s="5"/>
    </row>
    <row r="20" spans="1:2" x14ac:dyDescent="0.2">
      <c r="B20" s="5"/>
    </row>
    <row r="21" spans="1:2" x14ac:dyDescent="0.2">
      <c r="B21" s="4"/>
    </row>
    <row r="22" spans="1:2" x14ac:dyDescent="0.2">
      <c r="B22" s="4"/>
    </row>
    <row r="23" spans="1:2" x14ac:dyDescent="0.2">
      <c r="B23" s="18"/>
    </row>
    <row r="24" spans="1:2" x14ac:dyDescent="0.2">
      <c r="B24" s="4"/>
    </row>
    <row r="25" spans="1:2" x14ac:dyDescent="0.2">
      <c r="B25" s="4"/>
    </row>
    <row r="26" spans="1:2" x14ac:dyDescent="0.2">
      <c r="A26" s="21"/>
      <c r="B26" s="27"/>
    </row>
    <row r="27" spans="1:2" x14ac:dyDescent="0.2">
      <c r="B27" s="19"/>
    </row>
    <row r="28" spans="1:2" x14ac:dyDescent="0.2">
      <c r="A28" s="23"/>
      <c r="B28" s="26"/>
    </row>
    <row r="29" spans="1:2" x14ac:dyDescent="0.2">
      <c r="A29" s="29"/>
      <c r="B29" s="19"/>
    </row>
    <row r="30" spans="1:2" x14ac:dyDescent="0.2">
      <c r="B30" s="19"/>
    </row>
    <row r="31" spans="1:2" x14ac:dyDescent="0.2">
      <c r="A31" s="21"/>
    </row>
    <row r="32" spans="1:2" x14ac:dyDescent="0.2">
      <c r="B32" s="18"/>
    </row>
    <row r="33" spans="1:3" x14ac:dyDescent="0.2">
      <c r="A33" s="23"/>
      <c r="B33" s="31"/>
    </row>
    <row r="34" spans="1:3" x14ac:dyDescent="0.2">
      <c r="A34" s="29"/>
      <c r="B34" s="7"/>
    </row>
    <row r="36" spans="1:3" x14ac:dyDescent="0.2">
      <c r="A36" s="21"/>
    </row>
    <row r="37" spans="1:3" x14ac:dyDescent="0.2">
      <c r="A37" s="27"/>
    </row>
    <row r="38" spans="1:3" x14ac:dyDescent="0.2">
      <c r="B38" s="18"/>
    </row>
    <row r="39" spans="1:3" x14ac:dyDescent="0.2">
      <c r="A39" s="23"/>
      <c r="B39" s="31"/>
    </row>
    <row r="40" spans="1:3" x14ac:dyDescent="0.2">
      <c r="A40" s="29"/>
      <c r="B40" s="6"/>
    </row>
    <row r="41" spans="1:3" x14ac:dyDescent="0.2">
      <c r="A41" s="23"/>
      <c r="B41" s="25"/>
    </row>
    <row r="42" spans="1:3" x14ac:dyDescent="0.2">
      <c r="B42" s="7"/>
      <c r="C42" s="29"/>
    </row>
    <row r="43" spans="1:3" x14ac:dyDescent="0.2">
      <c r="B43" s="7"/>
    </row>
    <row r="44" spans="1:3" x14ac:dyDescent="0.2">
      <c r="A44" s="27"/>
    </row>
    <row r="45" spans="1:3" x14ac:dyDescent="0.2">
      <c r="A45" s="5"/>
    </row>
    <row r="49" spans="1:3" x14ac:dyDescent="0.2">
      <c r="A49" s="27"/>
      <c r="B49" s="27"/>
    </row>
    <row r="50" spans="1:3" x14ac:dyDescent="0.2">
      <c r="B50" s="6"/>
    </row>
    <row r="51" spans="1:3" x14ac:dyDescent="0.2">
      <c r="B51" s="6"/>
    </row>
    <row r="60" spans="1:3" x14ac:dyDescent="0.2">
      <c r="A60" s="23"/>
      <c r="B60" s="23"/>
    </row>
    <row r="61" spans="1:3" x14ac:dyDescent="0.2">
      <c r="A61" s="29"/>
      <c r="B61" s="6"/>
    </row>
    <row r="62" spans="1:3" x14ac:dyDescent="0.2">
      <c r="A62" s="29"/>
      <c r="B62" s="6"/>
    </row>
    <row r="63" spans="1:3" x14ac:dyDescent="0.2">
      <c r="A63" s="29"/>
      <c r="B63" s="6"/>
      <c r="C63" s="29"/>
    </row>
    <row r="64" spans="1:3" x14ac:dyDescent="0.2">
      <c r="B64" s="7"/>
    </row>
    <row r="65" spans="1:3" x14ac:dyDescent="0.2">
      <c r="A65" s="27"/>
      <c r="B65" s="7"/>
    </row>
    <row r="66" spans="1:3" x14ac:dyDescent="0.2">
      <c r="B66" s="7"/>
    </row>
    <row r="67" spans="1:3" x14ac:dyDescent="0.2">
      <c r="A67" s="23"/>
      <c r="B67" s="24"/>
    </row>
    <row r="68" spans="1:3" x14ac:dyDescent="0.2">
      <c r="A68" s="29"/>
      <c r="B68" s="7"/>
    </row>
    <row r="69" spans="1:3" x14ac:dyDescent="0.2">
      <c r="A69" s="23"/>
      <c r="B69" s="24"/>
    </row>
    <row r="70" spans="1:3" x14ac:dyDescent="0.2">
      <c r="B70" s="7"/>
      <c r="C70" s="29"/>
    </row>
    <row r="72" spans="1:3" x14ac:dyDescent="0.2">
      <c r="A72" s="21"/>
    </row>
    <row r="73" spans="1:3" x14ac:dyDescent="0.2">
      <c r="B73" s="28"/>
    </row>
    <row r="74" spans="1:3" x14ac:dyDescent="0.2">
      <c r="B74" s="28"/>
    </row>
    <row r="75" spans="1:3" x14ac:dyDescent="0.2">
      <c r="B75" s="28"/>
    </row>
    <row r="77" spans="1:3" x14ac:dyDescent="0.2">
      <c r="B77" s="7"/>
    </row>
    <row r="78" spans="1:3" x14ac:dyDescent="0.2">
      <c r="B78" s="32"/>
    </row>
    <row r="79" spans="1:3" x14ac:dyDescent="0.2">
      <c r="B79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CD60-BF28-4492-A76A-4C044BC7098A}">
  <dimension ref="B3:J21"/>
  <sheetViews>
    <sheetView workbookViewId="0">
      <selection activeCell="K24" sqref="K24"/>
    </sheetView>
  </sheetViews>
  <sheetFormatPr baseColWidth="10" defaultColWidth="8.83203125" defaultRowHeight="15" x14ac:dyDescent="0.2"/>
  <sheetData>
    <row r="3" spans="2:10" x14ac:dyDescent="0.2">
      <c r="B3" s="107" t="s">
        <v>131</v>
      </c>
      <c r="C3" s="107"/>
      <c r="D3" s="107"/>
      <c r="E3" s="107"/>
      <c r="F3" s="107"/>
      <c r="G3" s="107"/>
      <c r="H3" s="107"/>
      <c r="I3" s="107"/>
      <c r="J3" s="107"/>
    </row>
    <row r="4" spans="2:10" x14ac:dyDescent="0.2">
      <c r="B4" s="107"/>
      <c r="C4" s="107"/>
      <c r="D4" s="107"/>
      <c r="E4" s="107"/>
      <c r="F4" s="107"/>
      <c r="G4" s="107"/>
      <c r="H4" s="107"/>
      <c r="I4" s="107"/>
      <c r="J4" s="107"/>
    </row>
    <row r="5" spans="2:10" x14ac:dyDescent="0.2">
      <c r="B5" s="107"/>
      <c r="C5" s="107"/>
      <c r="D5" s="107"/>
      <c r="E5" s="107"/>
      <c r="F5" s="107"/>
      <c r="G5" s="107"/>
      <c r="H5" s="107"/>
      <c r="I5" s="107"/>
      <c r="J5" s="107"/>
    </row>
    <row r="6" spans="2:10" x14ac:dyDescent="0.2">
      <c r="B6" s="107"/>
      <c r="C6" s="107"/>
      <c r="D6" s="107"/>
      <c r="E6" s="107"/>
      <c r="F6" s="107"/>
      <c r="G6" s="107"/>
      <c r="H6" s="107"/>
      <c r="I6" s="107"/>
      <c r="J6" s="107"/>
    </row>
    <row r="7" spans="2:10" x14ac:dyDescent="0.2">
      <c r="B7" s="107"/>
      <c r="C7" s="107"/>
      <c r="D7" s="107"/>
      <c r="E7" s="107"/>
      <c r="F7" s="107"/>
      <c r="G7" s="107"/>
      <c r="H7" s="107"/>
      <c r="I7" s="107"/>
      <c r="J7" s="107"/>
    </row>
    <row r="8" spans="2:10" x14ac:dyDescent="0.2">
      <c r="B8" s="107"/>
      <c r="C8" s="107"/>
      <c r="D8" s="107"/>
      <c r="E8" s="107"/>
      <c r="F8" s="107"/>
      <c r="G8" s="107"/>
      <c r="H8" s="107"/>
      <c r="I8" s="107"/>
      <c r="J8" s="107"/>
    </row>
    <row r="9" spans="2:10" x14ac:dyDescent="0.2">
      <c r="B9" s="107"/>
      <c r="C9" s="107"/>
      <c r="D9" s="107"/>
      <c r="E9" s="107"/>
      <c r="F9" s="107"/>
      <c r="G9" s="107"/>
      <c r="H9" s="107"/>
      <c r="I9" s="107"/>
      <c r="J9" s="107"/>
    </row>
    <row r="10" spans="2:10" x14ac:dyDescent="0.2">
      <c r="B10" s="107"/>
      <c r="C10" s="107"/>
      <c r="D10" s="107"/>
      <c r="E10" s="107"/>
      <c r="F10" s="107"/>
      <c r="G10" s="107"/>
      <c r="H10" s="107"/>
      <c r="I10" s="107"/>
      <c r="J10" s="107"/>
    </row>
    <row r="11" spans="2:10" x14ac:dyDescent="0.2">
      <c r="B11" s="107"/>
      <c r="C11" s="107"/>
      <c r="D11" s="107"/>
      <c r="E11" s="107"/>
      <c r="F11" s="107"/>
      <c r="G11" s="107"/>
      <c r="H11" s="107"/>
      <c r="I11" s="107"/>
      <c r="J11" s="107"/>
    </row>
    <row r="12" spans="2:10" x14ac:dyDescent="0.2">
      <c r="B12" s="107"/>
      <c r="C12" s="107"/>
      <c r="D12" s="107"/>
      <c r="E12" s="107"/>
      <c r="F12" s="107"/>
      <c r="G12" s="107"/>
      <c r="H12" s="107"/>
      <c r="I12" s="107"/>
      <c r="J12" s="107"/>
    </row>
    <row r="13" spans="2:10" x14ac:dyDescent="0.2">
      <c r="B13" s="107"/>
      <c r="C13" s="107"/>
      <c r="D13" s="107"/>
      <c r="E13" s="107"/>
      <c r="F13" s="107"/>
      <c r="G13" s="107"/>
      <c r="H13" s="107"/>
      <c r="I13" s="107"/>
      <c r="J13" s="107"/>
    </row>
    <row r="14" spans="2:10" x14ac:dyDescent="0.2">
      <c r="B14" s="107"/>
      <c r="C14" s="107"/>
      <c r="D14" s="107"/>
      <c r="E14" s="107"/>
      <c r="F14" s="107"/>
      <c r="G14" s="107"/>
      <c r="H14" s="107"/>
      <c r="I14" s="107"/>
      <c r="J14" s="107"/>
    </row>
    <row r="15" spans="2:10" x14ac:dyDescent="0.2">
      <c r="B15" s="107"/>
      <c r="C15" s="107"/>
      <c r="D15" s="107"/>
      <c r="E15" s="107"/>
      <c r="F15" s="107"/>
      <c r="G15" s="107"/>
      <c r="H15" s="107"/>
      <c r="I15" s="107"/>
      <c r="J15" s="107"/>
    </row>
    <row r="16" spans="2:10" x14ac:dyDescent="0.2">
      <c r="B16" s="107"/>
      <c r="C16" s="107"/>
      <c r="D16" s="107"/>
      <c r="E16" s="107"/>
      <c r="F16" s="107"/>
      <c r="G16" s="107"/>
      <c r="H16" s="107"/>
      <c r="I16" s="107"/>
      <c r="J16" s="107"/>
    </row>
    <row r="17" spans="2:10" x14ac:dyDescent="0.2">
      <c r="B17" s="107"/>
      <c r="C17" s="107"/>
      <c r="D17" s="107"/>
      <c r="E17" s="107"/>
      <c r="F17" s="107"/>
      <c r="G17" s="107"/>
      <c r="H17" s="107"/>
      <c r="I17" s="107"/>
      <c r="J17" s="107"/>
    </row>
    <row r="18" spans="2:10" x14ac:dyDescent="0.2">
      <c r="B18" s="107"/>
      <c r="C18" s="107"/>
      <c r="D18" s="107"/>
      <c r="E18" s="107"/>
      <c r="F18" s="107"/>
      <c r="G18" s="107"/>
      <c r="H18" s="107"/>
      <c r="I18" s="107"/>
      <c r="J18" s="107"/>
    </row>
    <row r="19" spans="2:10" x14ac:dyDescent="0.2">
      <c r="B19" s="107"/>
      <c r="C19" s="107"/>
      <c r="D19" s="107"/>
      <c r="E19" s="107"/>
      <c r="F19" s="107"/>
      <c r="G19" s="107"/>
      <c r="H19" s="107"/>
      <c r="I19" s="107"/>
      <c r="J19" s="107"/>
    </row>
    <row r="20" spans="2:10" x14ac:dyDescent="0.2">
      <c r="B20" s="107"/>
      <c r="C20" s="107"/>
      <c r="D20" s="107"/>
      <c r="E20" s="107"/>
      <c r="F20" s="107"/>
      <c r="G20" s="107"/>
      <c r="H20" s="107"/>
      <c r="I20" s="107"/>
      <c r="J20" s="107"/>
    </row>
    <row r="21" spans="2:10" x14ac:dyDescent="0.2">
      <c r="B21" s="107"/>
      <c r="C21" s="107"/>
      <c r="D21" s="107"/>
      <c r="E21" s="107"/>
      <c r="F21" s="107"/>
      <c r="G21" s="107"/>
      <c r="H21" s="107"/>
      <c r="I21" s="107"/>
      <c r="J21" s="107"/>
    </row>
  </sheetData>
  <mergeCells count="1">
    <mergeCell ref="B3:J21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99"/>
  <sheetViews>
    <sheetView zoomScale="114" workbookViewId="0">
      <selection activeCell="A13" sqref="A13"/>
    </sheetView>
  </sheetViews>
  <sheetFormatPr baseColWidth="10" defaultColWidth="8.83203125" defaultRowHeight="15" x14ac:dyDescent="0.2"/>
  <cols>
    <col min="1" max="1" width="49.1640625" customWidth="1"/>
    <col min="2" max="2" width="9.1640625" bestFit="1" customWidth="1"/>
  </cols>
  <sheetData>
    <row r="1" spans="1:9" ht="19" x14ac:dyDescent="0.25">
      <c r="A1" s="43" t="s">
        <v>119</v>
      </c>
    </row>
    <row r="3" spans="1:9" x14ac:dyDescent="0.2">
      <c r="A3" s="27" t="s">
        <v>84</v>
      </c>
    </row>
    <row r="4" spans="1:9" x14ac:dyDescent="0.2">
      <c r="A4" s="21" t="s">
        <v>48</v>
      </c>
    </row>
    <row r="5" spans="1:9" x14ac:dyDescent="0.2">
      <c r="A5" t="s">
        <v>0</v>
      </c>
      <c r="B5" s="77"/>
    </row>
    <row r="6" spans="1:9" x14ac:dyDescent="0.2">
      <c r="A6" s="5" t="s">
        <v>86</v>
      </c>
      <c r="B6" s="77"/>
      <c r="H6" s="78"/>
      <c r="I6" t="s">
        <v>126</v>
      </c>
    </row>
    <row r="7" spans="1:9" x14ac:dyDescent="0.2">
      <c r="A7" s="5"/>
      <c r="B7" s="6"/>
    </row>
    <row r="8" spans="1:9" x14ac:dyDescent="0.2">
      <c r="A8" s="22" t="s">
        <v>61</v>
      </c>
      <c r="B8" s="6"/>
      <c r="H8" s="82"/>
      <c r="I8" t="s">
        <v>127</v>
      </c>
    </row>
    <row r="9" spans="1:9" x14ac:dyDescent="0.2">
      <c r="A9" s="5" t="s">
        <v>87</v>
      </c>
      <c r="B9" s="77"/>
      <c r="C9" t="s">
        <v>1</v>
      </c>
      <c r="D9" s="78"/>
      <c r="E9" t="s">
        <v>2</v>
      </c>
    </row>
    <row r="10" spans="1:9" x14ac:dyDescent="0.2">
      <c r="A10" t="s">
        <v>88</v>
      </c>
      <c r="B10" s="77"/>
      <c r="C10" t="s">
        <v>1</v>
      </c>
      <c r="D10" s="78"/>
      <c r="E10" t="s">
        <v>2</v>
      </c>
      <c r="H10" s="84"/>
      <c r="I10" t="s">
        <v>128</v>
      </c>
    </row>
    <row r="11" spans="1:9" x14ac:dyDescent="0.2">
      <c r="A11" t="s">
        <v>3</v>
      </c>
      <c r="B11" s="77"/>
      <c r="C11" t="s">
        <v>4</v>
      </c>
    </row>
    <row r="12" spans="1:9" x14ac:dyDescent="0.2">
      <c r="H12" s="90"/>
      <c r="I12" t="s">
        <v>130</v>
      </c>
    </row>
    <row r="13" spans="1:9" x14ac:dyDescent="0.2">
      <c r="A13" s="21" t="s">
        <v>58</v>
      </c>
    </row>
    <row r="14" spans="1:9" x14ac:dyDescent="0.2">
      <c r="A14" t="s">
        <v>5</v>
      </c>
      <c r="B14" s="77"/>
      <c r="C14" t="s">
        <v>6</v>
      </c>
    </row>
    <row r="15" spans="1:9" x14ac:dyDescent="0.2">
      <c r="A15" t="s">
        <v>7</v>
      </c>
      <c r="B15" s="77"/>
      <c r="C15" t="s">
        <v>6</v>
      </c>
    </row>
    <row r="17" spans="1:6" x14ac:dyDescent="0.2">
      <c r="A17" s="21" t="s">
        <v>74</v>
      </c>
    </row>
    <row r="18" spans="1:6" x14ac:dyDescent="0.2">
      <c r="A18" t="s">
        <v>75</v>
      </c>
      <c r="B18" s="99"/>
    </row>
    <row r="19" spans="1:6" x14ac:dyDescent="0.2">
      <c r="A19" t="s">
        <v>76</v>
      </c>
      <c r="B19" s="99"/>
    </row>
    <row r="20" spans="1:6" x14ac:dyDescent="0.2">
      <c r="A20" t="s">
        <v>77</v>
      </c>
      <c r="B20" s="99"/>
    </row>
    <row r="21" spans="1:6" x14ac:dyDescent="0.2">
      <c r="A21" t="s">
        <v>120</v>
      </c>
      <c r="B21" s="99"/>
    </row>
    <row r="22" spans="1:6" x14ac:dyDescent="0.2">
      <c r="A22" t="s">
        <v>78</v>
      </c>
      <c r="B22" s="99"/>
    </row>
    <row r="23" spans="1:6" x14ac:dyDescent="0.2">
      <c r="A23" s="23" t="s">
        <v>79</v>
      </c>
      <c r="B23" s="100"/>
    </row>
    <row r="24" spans="1:6" x14ac:dyDescent="0.2">
      <c r="A24" s="27" t="s">
        <v>122</v>
      </c>
      <c r="B24" s="48">
        <f>SUM(B18:B23)</f>
        <v>0</v>
      </c>
      <c r="C24" s="27" t="s">
        <v>124</v>
      </c>
      <c r="F24" s="1"/>
    </row>
    <row r="25" spans="1:6" x14ac:dyDescent="0.2">
      <c r="A25" s="27"/>
      <c r="B25" s="48"/>
      <c r="C25" s="27"/>
      <c r="F25" s="1"/>
    </row>
    <row r="26" spans="1:6" x14ac:dyDescent="0.2">
      <c r="A26" s="27"/>
      <c r="B26" s="48"/>
      <c r="C26" s="27"/>
      <c r="F26" s="1"/>
    </row>
    <row r="27" spans="1:6" ht="19" x14ac:dyDescent="0.25">
      <c r="A27" s="43" t="s">
        <v>121</v>
      </c>
    </row>
    <row r="28" spans="1:6" x14ac:dyDescent="0.2">
      <c r="A28" t="s">
        <v>8</v>
      </c>
      <c r="B28" s="79"/>
    </row>
    <row r="29" spans="1:6" x14ac:dyDescent="0.2">
      <c r="A29" t="s">
        <v>9</v>
      </c>
      <c r="B29" s="80"/>
    </row>
    <row r="30" spans="1:6" x14ac:dyDescent="0.2">
      <c r="A30" t="s">
        <v>11</v>
      </c>
      <c r="B30" s="80"/>
    </row>
    <row r="31" spans="1:6" x14ac:dyDescent="0.2">
      <c r="A31" t="s">
        <v>12</v>
      </c>
      <c r="B31" s="81"/>
    </row>
    <row r="32" spans="1:6" x14ac:dyDescent="0.2">
      <c r="A32" t="s">
        <v>13</v>
      </c>
      <c r="B32" s="81"/>
    </row>
    <row r="33" spans="1:3" x14ac:dyDescent="0.2">
      <c r="A33" t="s">
        <v>14</v>
      </c>
      <c r="B33" s="79"/>
      <c r="C33" t="s">
        <v>15</v>
      </c>
    </row>
    <row r="34" spans="1:3" x14ac:dyDescent="0.2">
      <c r="A34" t="s">
        <v>85</v>
      </c>
      <c r="B34" s="81"/>
    </row>
    <row r="35" spans="1:3" x14ac:dyDescent="0.2">
      <c r="B35" s="4"/>
    </row>
    <row r="36" spans="1:3" x14ac:dyDescent="0.2">
      <c r="A36" s="21" t="s">
        <v>28</v>
      </c>
    </row>
    <row r="37" spans="1:3" x14ac:dyDescent="0.2">
      <c r="A37" t="s">
        <v>50</v>
      </c>
      <c r="B37" s="83"/>
    </row>
    <row r="38" spans="1:3" x14ac:dyDescent="0.2">
      <c r="A38" s="23" t="s">
        <v>51</v>
      </c>
      <c r="B38" s="85"/>
    </row>
    <row r="39" spans="1:3" x14ac:dyDescent="0.2">
      <c r="A39" s="29" t="s">
        <v>52</v>
      </c>
      <c r="B39" s="19">
        <f>SUM(B37:B38)</f>
        <v>0</v>
      </c>
    </row>
    <row r="40" spans="1:3" x14ac:dyDescent="0.2">
      <c r="B40" s="19"/>
    </row>
    <row r="41" spans="1:3" x14ac:dyDescent="0.2">
      <c r="A41" s="21" t="s">
        <v>53</v>
      </c>
    </row>
    <row r="42" spans="1:3" x14ac:dyDescent="0.2">
      <c r="A42" t="s">
        <v>54</v>
      </c>
      <c r="B42" s="86"/>
    </row>
    <row r="43" spans="1:3" x14ac:dyDescent="0.2">
      <c r="A43" s="23" t="s">
        <v>55</v>
      </c>
      <c r="B43" s="87"/>
    </row>
    <row r="44" spans="1:3" x14ac:dyDescent="0.2">
      <c r="A44" s="29" t="s">
        <v>56</v>
      </c>
      <c r="B44" s="7">
        <f>B42+B43+B76</f>
        <v>0</v>
      </c>
    </row>
    <row r="46" spans="1:3" x14ac:dyDescent="0.2">
      <c r="A46" s="21" t="s">
        <v>57</v>
      </c>
    </row>
    <row r="47" spans="1:3" x14ac:dyDescent="0.2">
      <c r="A47" s="27" t="s">
        <v>58</v>
      </c>
    </row>
    <row r="48" spans="1:3" x14ac:dyDescent="0.2">
      <c r="A48" t="s">
        <v>5</v>
      </c>
      <c r="B48" s="86"/>
    </row>
    <row r="49" spans="1:2" x14ac:dyDescent="0.2">
      <c r="A49" s="23" t="s">
        <v>7</v>
      </c>
      <c r="B49" s="87"/>
    </row>
    <row r="50" spans="1:2" x14ac:dyDescent="0.2">
      <c r="A50" s="29" t="s">
        <v>31</v>
      </c>
      <c r="B50" s="6">
        <f>B48+B49</f>
        <v>0</v>
      </c>
    </row>
    <row r="51" spans="1:2" x14ac:dyDescent="0.2">
      <c r="A51" s="23"/>
      <c r="B51" s="25"/>
    </row>
    <row r="52" spans="1:2" x14ac:dyDescent="0.2">
      <c r="A52" t="s">
        <v>59</v>
      </c>
      <c r="B52" s="7">
        <f>B44-B50</f>
        <v>0</v>
      </c>
    </row>
    <row r="53" spans="1:2" x14ac:dyDescent="0.2">
      <c r="B53" s="7"/>
    </row>
    <row r="54" spans="1:2" x14ac:dyDescent="0.2">
      <c r="A54" s="27" t="s">
        <v>61</v>
      </c>
    </row>
    <row r="55" spans="1:2" x14ac:dyDescent="0.2">
      <c r="A55" s="5" t="s">
        <v>87</v>
      </c>
      <c r="B55" s="84"/>
    </row>
    <row r="56" spans="1:2" x14ac:dyDescent="0.2">
      <c r="A56" t="s">
        <v>117</v>
      </c>
      <c r="B56" s="84"/>
    </row>
    <row r="57" spans="1:2" x14ac:dyDescent="0.2">
      <c r="A57" t="s">
        <v>3</v>
      </c>
      <c r="B57" s="84"/>
    </row>
    <row r="59" spans="1:2" x14ac:dyDescent="0.2">
      <c r="A59" s="27" t="s">
        <v>62</v>
      </c>
    </row>
    <row r="60" spans="1:2" x14ac:dyDescent="0.2">
      <c r="A60" t="s">
        <v>0</v>
      </c>
      <c r="B60" s="89"/>
    </row>
    <row r="61" spans="1:2" x14ac:dyDescent="0.2">
      <c r="A61" t="s">
        <v>86</v>
      </c>
      <c r="B61" s="89"/>
    </row>
    <row r="62" spans="1:2" x14ac:dyDescent="0.2">
      <c r="A62" t="s">
        <v>37</v>
      </c>
      <c r="B62" s="90"/>
    </row>
    <row r="63" spans="1:2" x14ac:dyDescent="0.2">
      <c r="A63" t="s">
        <v>106</v>
      </c>
    </row>
    <row r="64" spans="1:2" x14ac:dyDescent="0.2">
      <c r="A64" t="s">
        <v>38</v>
      </c>
      <c r="B64" s="90"/>
    </row>
    <row r="65" spans="1:2" x14ac:dyDescent="0.2">
      <c r="A65" t="s">
        <v>39</v>
      </c>
      <c r="B65" s="90"/>
    </row>
    <row r="66" spans="1:2" x14ac:dyDescent="0.2">
      <c r="A66" t="s">
        <v>40</v>
      </c>
      <c r="B66" s="90"/>
    </row>
    <row r="67" spans="1:2" x14ac:dyDescent="0.2">
      <c r="A67" t="s">
        <v>107</v>
      </c>
    </row>
    <row r="68" spans="1:2" x14ac:dyDescent="0.2">
      <c r="A68" t="s">
        <v>41</v>
      </c>
      <c r="B68" s="90"/>
    </row>
    <row r="69" spans="1:2" x14ac:dyDescent="0.2">
      <c r="A69" t="s">
        <v>42</v>
      </c>
      <c r="B69" s="90"/>
    </row>
    <row r="70" spans="1:2" x14ac:dyDescent="0.2">
      <c r="A70" t="s">
        <v>43</v>
      </c>
      <c r="B70" s="90"/>
    </row>
    <row r="71" spans="1:2" x14ac:dyDescent="0.2">
      <c r="A71" s="23" t="s">
        <v>80</v>
      </c>
      <c r="B71" s="101"/>
    </row>
    <row r="72" spans="1:2" x14ac:dyDescent="0.2">
      <c r="A72" s="29" t="s">
        <v>44</v>
      </c>
      <c r="B72" s="6">
        <f>SUM(B55:B71)</f>
        <v>0</v>
      </c>
    </row>
    <row r="73" spans="1:2" x14ac:dyDescent="0.2">
      <c r="A73" s="29"/>
      <c r="B73" s="6"/>
    </row>
    <row r="74" spans="1:2" x14ac:dyDescent="0.2">
      <c r="A74" s="29" t="s">
        <v>45</v>
      </c>
      <c r="B74" s="7">
        <f>B52-B72</f>
        <v>0</v>
      </c>
    </row>
    <row r="75" spans="1:2" x14ac:dyDescent="0.2">
      <c r="B75" s="7"/>
    </row>
    <row r="76" spans="1:2" x14ac:dyDescent="0.2">
      <c r="A76" s="27" t="s">
        <v>65</v>
      </c>
      <c r="B76" s="7"/>
    </row>
    <row r="77" spans="1:2" x14ac:dyDescent="0.2">
      <c r="A77" t="s">
        <v>66</v>
      </c>
      <c r="B77" s="92"/>
    </row>
    <row r="78" spans="1:2" x14ac:dyDescent="0.2">
      <c r="A78" s="23" t="s">
        <v>67</v>
      </c>
      <c r="B78" s="93"/>
    </row>
    <row r="79" spans="1:2" x14ac:dyDescent="0.2">
      <c r="A79" s="29" t="s">
        <v>68</v>
      </c>
      <c r="B79" s="7">
        <f>B77+B78</f>
        <v>0</v>
      </c>
    </row>
    <row r="80" spans="1:2" x14ac:dyDescent="0.2">
      <c r="A80" s="23"/>
      <c r="B80" s="24"/>
    </row>
    <row r="81" spans="1:3" x14ac:dyDescent="0.2">
      <c r="A81" t="s">
        <v>69</v>
      </c>
      <c r="B81" s="7">
        <f>B74+B79</f>
        <v>0</v>
      </c>
    </row>
    <row r="82" spans="1:3" x14ac:dyDescent="0.2">
      <c r="B82" s="7"/>
    </row>
    <row r="83" spans="1:3" x14ac:dyDescent="0.2">
      <c r="B83" s="7"/>
    </row>
    <row r="84" spans="1:3" ht="19" x14ac:dyDescent="0.25">
      <c r="A84" s="43" t="s">
        <v>123</v>
      </c>
    </row>
    <row r="85" spans="1:3" x14ac:dyDescent="0.2">
      <c r="A85" s="21"/>
      <c r="B85" s="108" t="s">
        <v>81</v>
      </c>
      <c r="C85" s="108"/>
    </row>
    <row r="86" spans="1:3" x14ac:dyDescent="0.2">
      <c r="A86" s="21" t="s">
        <v>82</v>
      </c>
      <c r="B86">
        <v>4</v>
      </c>
      <c r="C86">
        <v>3</v>
      </c>
    </row>
    <row r="87" spans="1:3" x14ac:dyDescent="0.2">
      <c r="A87" t="s">
        <v>71</v>
      </c>
      <c r="B87" s="94"/>
      <c r="C87" s="94"/>
    </row>
    <row r="88" spans="1:3" x14ac:dyDescent="0.2">
      <c r="A88" t="s">
        <v>72</v>
      </c>
      <c r="B88" s="94"/>
      <c r="C88" s="94"/>
    </row>
    <row r="89" spans="1:3" x14ac:dyDescent="0.2">
      <c r="A89" t="s">
        <v>73</v>
      </c>
      <c r="B89" s="94"/>
      <c r="C89" s="94"/>
    </row>
    <row r="90" spans="1:3" x14ac:dyDescent="0.2">
      <c r="A90" t="s">
        <v>112</v>
      </c>
      <c r="B90" s="84"/>
      <c r="C90" s="84"/>
    </row>
    <row r="91" spans="1:3" x14ac:dyDescent="0.2">
      <c r="A91" t="s">
        <v>113</v>
      </c>
      <c r="B91" s="95"/>
      <c r="C91" s="95"/>
    </row>
    <row r="92" spans="1:3" x14ac:dyDescent="0.2">
      <c r="A92" t="s">
        <v>111</v>
      </c>
      <c r="B92" s="96"/>
      <c r="C92" s="96"/>
    </row>
    <row r="93" spans="1:3" x14ac:dyDescent="0.2">
      <c r="A93" t="s">
        <v>114</v>
      </c>
      <c r="B93" s="97"/>
      <c r="C93" s="97"/>
    </row>
    <row r="95" spans="1:3" x14ac:dyDescent="0.2">
      <c r="A95" s="21" t="s">
        <v>83</v>
      </c>
    </row>
    <row r="96" spans="1:3" x14ac:dyDescent="0.2">
      <c r="A96" t="s">
        <v>112</v>
      </c>
      <c r="B96" s="84"/>
      <c r="C96" s="84"/>
    </row>
    <row r="97" spans="1:3" x14ac:dyDescent="0.2">
      <c r="A97" t="s">
        <v>113</v>
      </c>
      <c r="B97" s="95"/>
      <c r="C97" s="95"/>
    </row>
    <row r="98" spans="1:3" x14ac:dyDescent="0.2">
      <c r="A98" t="s">
        <v>111</v>
      </c>
      <c r="B98" s="96"/>
      <c r="C98" s="96"/>
    </row>
    <row r="99" spans="1:3" x14ac:dyDescent="0.2">
      <c r="A99" t="s">
        <v>114</v>
      </c>
      <c r="B99" s="97"/>
      <c r="C99" s="97"/>
    </row>
  </sheetData>
  <mergeCells count="1">
    <mergeCell ref="B85:C85"/>
  </mergeCells>
  <pageMargins left="0.7" right="0.7" top="0.75" bottom="0.75" header="0.3" footer="0.3"/>
  <pageSetup scale="9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Case Exhibit 1</vt:lpstr>
      <vt:lpstr>Case Exhibit 3</vt:lpstr>
      <vt:lpstr>Exhibit TN1</vt:lpstr>
      <vt:lpstr>Solution 2a-b</vt:lpstr>
      <vt:lpstr>Solution 2c</vt:lpstr>
      <vt:lpstr>Solution 2d</vt:lpstr>
      <vt:lpstr>Solution 2e</vt:lpstr>
      <vt:lpstr>Solutions 2f</vt:lpstr>
      <vt:lpstr>Solutions 3a-3c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Lam</dc:creator>
  <cp:lastModifiedBy>James Vogt</cp:lastModifiedBy>
  <cp:revision/>
  <dcterms:created xsi:type="dcterms:W3CDTF">2017-11-20T19:30:54Z</dcterms:created>
  <dcterms:modified xsi:type="dcterms:W3CDTF">2019-08-12T21:13:03Z</dcterms:modified>
</cp:coreProperties>
</file>